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6" windowHeight="12300" activeTab="4"/>
  </bookViews>
  <sheets>
    <sheet name="ТИТУЛ ОТЧЕТА" sheetId="5" r:id="rId1"/>
    <sheet name="РАЗДЕЛ 1" sheetId="1" r:id="rId2"/>
    <sheet name="РАЗДЕЛ 2" sheetId="2" r:id="rId3"/>
    <sheet name="РАЗДЕЛ 2 - ЦЕНЫ НА УСЛУГИ" sheetId="4" r:id="rId4"/>
    <sheet name="РАЗДЕЛ 3" sheetId="8" r:id="rId5"/>
  </sheets>
  <definedNames>
    <definedName name="_xlnm.Print_Titles" localSheetId="1">'РАЗДЕЛ 1'!$1:$2</definedName>
    <definedName name="_xlnm.Print_Titles" localSheetId="2">'РАЗДЕЛ 2'!$1:$2</definedName>
    <definedName name="_xlnm.Print_Titles" localSheetId="3">'РАЗДЕЛ 2 - ЦЕНЫ НА УСЛУГИ'!#REF!</definedName>
    <definedName name="_xlnm.Print_Area" localSheetId="1">'РАЗДЕЛ 1'!$A$22:$H$33</definedName>
    <definedName name="_xlnm.Print_Area" localSheetId="2">'РАЗДЕЛ 2'!$A$59:$H$62</definedName>
  </definedNames>
  <calcPr calcId="125725"/>
</workbook>
</file>

<file path=xl/calcChain.xml><?xml version="1.0" encoding="utf-8"?>
<calcChain xmlns="http://schemas.openxmlformats.org/spreadsheetml/2006/main">
  <c r="H56" i="2"/>
  <c r="H57"/>
  <c r="F57"/>
  <c r="E56"/>
  <c r="E57" s="1"/>
  <c r="C56"/>
  <c r="G56" l="1"/>
  <c r="C57"/>
  <c r="G57" s="1"/>
  <c r="H21" i="8"/>
  <c r="G21"/>
  <c r="H14"/>
  <c r="H11"/>
  <c r="J105" i="2"/>
  <c r="G105"/>
  <c r="G95"/>
  <c r="G92"/>
  <c r="J77"/>
  <c r="G77"/>
  <c r="J70"/>
  <c r="G70"/>
  <c r="G67"/>
  <c r="G30"/>
  <c r="E29"/>
  <c r="E22" s="1"/>
  <c r="G27"/>
  <c r="G25"/>
  <c r="G24"/>
  <c r="C22"/>
  <c r="G19"/>
  <c r="G18"/>
  <c r="G17"/>
  <c r="G16"/>
  <c r="G14"/>
  <c r="G13"/>
  <c r="E11"/>
  <c r="C11"/>
  <c r="H7"/>
  <c r="G7"/>
  <c r="H6"/>
  <c r="G6"/>
  <c r="H5"/>
  <c r="G5"/>
  <c r="D6" i="4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5"/>
  <c r="A389"/>
  <c r="A390" s="1"/>
  <c r="A391" s="1"/>
  <c r="A392" s="1"/>
  <c r="A393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J68" i="2" l="1"/>
  <c r="G11"/>
  <c r="G22"/>
  <c r="G68"/>
  <c r="A438" i="4"/>
  <c r="A439" s="1"/>
  <c r="A440" s="1"/>
  <c r="A441" s="1"/>
  <c r="A442" s="1"/>
  <c r="A443" s="1"/>
  <c r="A444" s="1"/>
  <c r="A445" s="1"/>
  <c r="A448" s="1"/>
  <c r="A449" s="1"/>
  <c r="A450" s="1"/>
  <c r="A451" s="1"/>
  <c r="H49" i="2"/>
  <c r="H48"/>
  <c r="H47"/>
  <c r="H46"/>
  <c r="H45"/>
  <c r="H44"/>
  <c r="H43"/>
  <c r="H42"/>
  <c r="H41"/>
  <c r="A454" i="4" l="1"/>
  <c r="A455" s="1"/>
  <c r="A456" s="1"/>
  <c r="A457" s="1"/>
  <c r="A458" s="1"/>
  <c r="A459" s="1"/>
  <c r="A460" s="1"/>
  <c r="A463" s="1"/>
  <c r="A464" s="1"/>
  <c r="A465" s="1"/>
  <c r="A466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H40" i="2" l="1"/>
  <c r="H39"/>
  <c r="H38"/>
  <c r="H37"/>
  <c r="F58" i="1" l="1"/>
  <c r="F57"/>
  <c r="F55"/>
  <c r="F54"/>
  <c r="F53"/>
  <c r="F52"/>
  <c r="F51"/>
  <c r="F50"/>
  <c r="F49"/>
  <c r="F48"/>
  <c r="E49"/>
  <c r="E50"/>
  <c r="E51"/>
  <c r="E52"/>
  <c r="E53"/>
  <c r="E54"/>
  <c r="E55"/>
  <c r="E56"/>
  <c r="E57"/>
  <c r="E58"/>
  <c r="E48"/>
  <c r="F27" l="1"/>
  <c r="G27"/>
  <c r="F28"/>
  <c r="G28"/>
  <c r="F29"/>
  <c r="G29"/>
  <c r="F30"/>
  <c r="G30"/>
  <c r="F31"/>
  <c r="G31"/>
  <c r="F32"/>
  <c r="G32"/>
  <c r="G33"/>
  <c r="G26"/>
  <c r="F26"/>
  <c r="D33"/>
  <c r="C33"/>
  <c r="F33" s="1"/>
</calcChain>
</file>

<file path=xl/comments1.xml><?xml version="1.0" encoding="utf-8"?>
<comments xmlns="http://schemas.openxmlformats.org/spreadsheetml/2006/main">
  <authors>
    <author>Белова Екатерина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Белова Екатерина:</t>
        </r>
        <r>
          <rPr>
            <sz val="9"/>
            <color indexed="81"/>
            <rFont val="Tahoma"/>
            <family val="2"/>
            <charset val="204"/>
          </rPr>
          <t xml:space="preserve">
из 0606045
</t>
        </r>
      </text>
    </comment>
  </commentList>
</comments>
</file>

<file path=xl/comments2.xml><?xml version="1.0" encoding="utf-8"?>
<comments xmlns="http://schemas.openxmlformats.org/spreadsheetml/2006/main">
  <authors>
    <author>Белова Екатерина</author>
  </authors>
  <commentList>
    <comment ref="E56" authorId="0">
      <text>
        <r>
          <rPr>
            <b/>
            <sz val="9"/>
            <color indexed="81"/>
            <rFont val="Tahoma"/>
            <family val="2"/>
            <charset val="204"/>
          </rPr>
          <t>Белова Екатерина:</t>
        </r>
        <r>
          <rPr>
            <sz val="9"/>
            <color indexed="81"/>
            <rFont val="Tahoma"/>
            <family val="2"/>
            <charset val="204"/>
          </rPr>
          <t xml:space="preserve">
из ф30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204"/>
          </rPr>
          <t>Белова Екатерина:</t>
        </r>
        <r>
          <rPr>
            <sz val="9"/>
            <color indexed="81"/>
            <rFont val="Tahoma"/>
            <family val="2"/>
            <charset val="204"/>
          </rPr>
          <t xml:space="preserve">
ф62</t>
        </r>
      </text>
    </comment>
    <comment ref="E57" authorId="0">
      <text>
        <r>
          <rPr>
            <b/>
            <sz val="9"/>
            <color indexed="81"/>
            <rFont val="Tahoma"/>
            <family val="2"/>
            <charset val="204"/>
          </rPr>
          <t>Белова Екатерина:</t>
        </r>
        <r>
          <rPr>
            <sz val="9"/>
            <color indexed="81"/>
            <rFont val="Tahoma"/>
            <family val="2"/>
            <charset val="204"/>
          </rPr>
          <t xml:space="preserve">
из ф30</t>
        </r>
      </text>
    </comment>
  </commentList>
</comments>
</file>

<file path=xl/sharedStrings.xml><?xml version="1.0" encoding="utf-8"?>
<sst xmlns="http://schemas.openxmlformats.org/spreadsheetml/2006/main" count="1751" uniqueCount="1552">
  <si>
    <t>№ п/п</t>
  </si>
  <si>
    <t>Наименование показателя</t>
  </si>
  <si>
    <t>Отчетные данные</t>
  </si>
  <si>
    <t>РАЗДЕЛ 1</t>
  </si>
  <si>
    <t>1</t>
  </si>
  <si>
    <t>2</t>
  </si>
  <si>
    <t>Перечень услуг (работ), которые оказываются потребителям за плату в случаях, предусмотренных нормативными правовыми (правовыми) актами, с указанием потребителей указанных услуг (работ)</t>
  </si>
  <si>
    <t>3</t>
  </si>
  <si>
    <t>4</t>
  </si>
  <si>
    <t>5</t>
  </si>
  <si>
    <t>Средняя заработная плата работников Учреждения</t>
  </si>
  <si>
    <t>РАЗДЕЛ 2</t>
  </si>
  <si>
    <t>6</t>
  </si>
  <si>
    <t>7</t>
  </si>
  <si>
    <t>8</t>
  </si>
  <si>
    <t>9</t>
  </si>
  <si>
    <t>10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</si>
  <si>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</si>
  <si>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Суммы доходов, полученных Учреждением от оказания платных услуг (выполнения работ)</t>
  </si>
  <si>
    <t>Количество жалоб потребителей и принятые по результатам их рассмотрения меры</t>
  </si>
  <si>
    <t>РАЗДЕЛ 3</t>
  </si>
  <si>
    <t>11</t>
  </si>
  <si>
    <t>Общая площадь объектов недвижимого имущества, находящегося у Учреждения на праве оперативного управления</t>
  </si>
  <si>
    <t>Общая площадь объектов недвижимого имущества, находящегося у Учреждения на праве оперативного управления и переданного в безвозмездное пользование</t>
  </si>
  <si>
    <t>Количество объектов недвижимого имущества, находящегося у Учреждения на праве оперативного управления</t>
  </si>
  <si>
    <t>Объем средств, полученных в отчетном периоде от распоряжения в установленном порядке имуществом, находящимся у Учреждения на праве оперативного управления</t>
  </si>
  <si>
    <t>На начало отчетного периода</t>
  </si>
  <si>
    <t>На конец отчетного периода</t>
  </si>
  <si>
    <t>О Т Ч Е Т</t>
  </si>
  <si>
    <t>Перечень разрешительных документов (с указанием номеров, даты выдачи и срока действия), на основании которых Учреждение осуществляет деятельность (свидетельство о государственной регистрации Учреждения, решение учредителя о создании Учреждения и другие разрешительные документы)</t>
  </si>
  <si>
    <t>Количество штатных единиц Учреждения (указываются данные о количественном составе и квалификации работников учреждения на начало и на конец отчетного периода, причины изменения количества штатных единиц Учреждения на конец отчетного периода)</t>
  </si>
  <si>
    <t xml:space="preserve">Общее количество потребителей, воспользовавшихся услугами (работами) учреждения (в том числе платными для потребителей) </t>
  </si>
  <si>
    <t>Нормативное основание предоставления государственной услуги</t>
  </si>
  <si>
    <t>Причины отклонения</t>
  </si>
  <si>
    <t>3.</t>
  </si>
  <si>
    <t>Балансовая (остаточная) стоимость нефинансовых активов</t>
  </si>
  <si>
    <t>Изменение (увеличение/уменьшение в %)</t>
  </si>
  <si>
    <t>1.</t>
  </si>
  <si>
    <t>2.</t>
  </si>
  <si>
    <t>4.</t>
  </si>
  <si>
    <t>Дебиторская задолженность учреждения, всего</t>
  </si>
  <si>
    <t>Кредиторская задолженность, всего</t>
  </si>
  <si>
    <t>Причины отклонений</t>
  </si>
  <si>
    <t>Перечень  основных видов деятельности, которые Учреждение вправе осуществлять в соответствии с его учредительными документами</t>
  </si>
  <si>
    <t>Перечень  иных видов деятельности, не являющихся основными, которые Учреждение вправе осуществлять в соответствии с его учредительными документами</t>
  </si>
  <si>
    <t>Наименование гос. услуги (работы)</t>
  </si>
  <si>
    <t>Наименование услуги (работы)</t>
  </si>
  <si>
    <t>1.1.</t>
  </si>
  <si>
    <t>и т.д.</t>
  </si>
  <si>
    <t>ОБЩИЕ СВЕДЕНИЯ ОБ УЧРЕЖДЕНИИ</t>
  </si>
  <si>
    <t>2.1</t>
  </si>
  <si>
    <t>4.1.</t>
  </si>
  <si>
    <t>4.2.</t>
  </si>
  <si>
    <t>Орган, выдавший разрешительный документ</t>
  </si>
  <si>
    <t>Дата выдачи разрешительного документа</t>
  </si>
  <si>
    <t>Номер разрешительного документа</t>
  </si>
  <si>
    <t>Срок действия разрешительного документа</t>
  </si>
  <si>
    <t>Серия и номер бланка разрешительного документа</t>
  </si>
  <si>
    <t>Наименование разрешительного документа и вид разрешенной деятельности</t>
  </si>
  <si>
    <t>Лицензии:</t>
  </si>
  <si>
    <t>4.2.1.</t>
  </si>
  <si>
    <t>4.2.2.</t>
  </si>
  <si>
    <t>Иные разрешительные документы:</t>
  </si>
  <si>
    <t>5.1.</t>
  </si>
  <si>
    <t>5.2.</t>
  </si>
  <si>
    <t>Наименование категории должностей персонала</t>
  </si>
  <si>
    <t>3.1.</t>
  </si>
  <si>
    <t>Свидетельство о государственной регистрации юридического лица</t>
  </si>
  <si>
    <t>Количество штатных единиц в соответствии с штатным расписанием  (с точностью до сотых)</t>
  </si>
  <si>
    <t>Количество фактически занятых работниками штатных единиц  (с точностью до сотых)</t>
  </si>
  <si>
    <t>ВСЕГО:</t>
  </si>
  <si>
    <t>5.1.1.</t>
  </si>
  <si>
    <t>5.1.2.</t>
  </si>
  <si>
    <t>5.1.3.</t>
  </si>
  <si>
    <t>5.2.1</t>
  </si>
  <si>
    <t>5.2.2.</t>
  </si>
  <si>
    <t>5.2.3.</t>
  </si>
  <si>
    <t>5.2.4.</t>
  </si>
  <si>
    <t>Сведения о штатной и фактической численности персонала</t>
  </si>
  <si>
    <t>Сведения об уровне квалификации персонала</t>
  </si>
  <si>
    <t>Сотрудники, имеющие среднее профессиональное образование</t>
  </si>
  <si>
    <t>Сотрудники, не имеющие профессионального образования</t>
  </si>
  <si>
    <t>в том числе руководителя учреждения</t>
  </si>
  <si>
    <t>6.1.</t>
  </si>
  <si>
    <t>6.1.2.</t>
  </si>
  <si>
    <t>6.1.3.</t>
  </si>
  <si>
    <t>6.1.4.</t>
  </si>
  <si>
    <t>6.2.</t>
  </si>
  <si>
    <t>РЕЗУЛЬТАТ ДЕЯТЕЛЬНОСТИ УЧРЕЖДЕНИЯ</t>
  </si>
  <si>
    <t>Отклонение</t>
  </si>
  <si>
    <t>Соотношение фонда оплаты руководителя к фонду оплаты работника в процентах</t>
  </si>
  <si>
    <t>6.3.</t>
  </si>
  <si>
    <t>6.4.</t>
  </si>
  <si>
    <t>На конец предыдущего года (в руб.)</t>
  </si>
  <si>
    <t>в т.ч. в разрезе выплат за счет средств:</t>
  </si>
  <si>
    <t>бюджетной субсидии, предоставленной учреждению на возмещение нормативных затрат, связанных с выполнением государственного задания
(бюджетной сметы - для казенного учреждения)</t>
  </si>
  <si>
    <t>бюджетной субсидии, предоставленной учреждению на иные цели</t>
  </si>
  <si>
    <t>от сдачи в аренду имущества</t>
  </si>
  <si>
    <t>На конец отчетного года (в руб.)</t>
  </si>
  <si>
    <t>Сведения о дебиторской и кредиторской задолженности</t>
  </si>
  <si>
    <t>обязательного медицинского страхования</t>
  </si>
  <si>
    <t>в том числе нереальная к взысканию дебиторская задолженность (просроченная кредиторская задолженность)</t>
  </si>
  <si>
    <t>Всего</t>
  </si>
  <si>
    <t>4.1.1.</t>
  </si>
  <si>
    <t>4.1.2.</t>
  </si>
  <si>
    <t>4.1.3.</t>
  </si>
  <si>
    <t>4.1.4.</t>
  </si>
  <si>
    <t>4.1.5.</t>
  </si>
  <si>
    <t>4.2.3.</t>
  </si>
  <si>
    <t>4.2.4.</t>
  </si>
  <si>
    <t>4.2.5.</t>
  </si>
  <si>
    <t>5.</t>
  </si>
  <si>
    <t>Категории потребителей, воспользовавшихся услугами (работами)</t>
  </si>
  <si>
    <t>На конец предыдущего года</t>
  </si>
  <si>
    <t>На конец отчетного года</t>
  </si>
  <si>
    <t>в том числе физические лица, в чел.</t>
  </si>
  <si>
    <t>в том числе юридические лица и индивидуальные предприниматели, в лицах</t>
  </si>
  <si>
    <t>в том числе получивших услугу за плату</t>
  </si>
  <si>
    <t>6.</t>
  </si>
  <si>
    <t>Категории жалоб</t>
  </si>
  <si>
    <t>в том числе удовлетворенные, по которым приняты необходимые меры реагирования</t>
  </si>
  <si>
    <t>в том числе не удовлетворенные в связи с их необоснованностью</t>
  </si>
  <si>
    <r>
      <t xml:space="preserve">По поводу неудовлетворительной организации или качества оказания потребителю услуги (выполнения работы) </t>
    </r>
    <r>
      <rPr>
        <b/>
        <sz val="11"/>
        <rFont val="Times New Roman"/>
        <family val="1"/>
        <charset val="204"/>
      </rPr>
      <t>на бесплатной для потребителя основе</t>
    </r>
  </si>
  <si>
    <r>
      <t xml:space="preserve">По поводу неудовлетворительной организации или качества оказания потребителю услуги (выполнения работы) </t>
    </r>
    <r>
      <rPr>
        <b/>
        <sz val="11"/>
        <rFont val="Times New Roman"/>
        <family val="1"/>
        <charset val="204"/>
      </rPr>
      <t>на платной для потребителя основе</t>
    </r>
  </si>
  <si>
    <t>7.</t>
  </si>
  <si>
    <t>Суммы кассовых и плановых поступлений (с учетом возвратов) в разрезе поступлений, предусмотренных планом (ТОЛЬКО ДЛЯ БЮДЖЕТНЫХ УЧРЕЖДЕНИЙ)</t>
  </si>
  <si>
    <t>Плановое значение на отчетный год</t>
  </si>
  <si>
    <t>Кассовое поступление за отчетный год</t>
  </si>
  <si>
    <t>Выплаты средств (с учетом восстановленных кассовых выплат)</t>
  </si>
  <si>
    <t>Кассовые выплаты</t>
  </si>
  <si>
    <t>7.1.</t>
  </si>
  <si>
    <t>7.2.</t>
  </si>
  <si>
    <t>Из средств республиканского бюджета Республики Коми</t>
  </si>
  <si>
    <t>Из средств, поступающих от иной приносящей доход деятельности (в том числе от сдачи в аренду имущества)</t>
  </si>
  <si>
    <t>8.</t>
  </si>
  <si>
    <t>8.1.</t>
  </si>
  <si>
    <t>8.2.</t>
  </si>
  <si>
    <t>8.3.</t>
  </si>
  <si>
    <t>Цены (тарифы) на платные услуги (работы) , оказываемые потребителям (в динамике в течение отчетного периода)</t>
  </si>
  <si>
    <t>Утвержденная руководителем учреждения цена (тариф) на платную услугу (работу) на 01 января отчетного года</t>
  </si>
  <si>
    <t>Утвержденная руководителем учреждения цена (тариф) на платную услугу (работу) на 31 декабря отчетного года</t>
  </si>
  <si>
    <t>Изменение цены (тарифа), в процентах</t>
  </si>
  <si>
    <t>ОБ ИСПОЛЬЗОВАНИИ ИМУЩЕСТВА, ЗАКРЕПЛЕННОГО ЗА УЧРЕЖДЕНИЕМ</t>
  </si>
  <si>
    <t>Единица измерения</t>
  </si>
  <si>
    <t>СОГЛАСОВАНО</t>
  </si>
  <si>
    <t>УТВЕРЖДАЮ</t>
  </si>
  <si>
    <t>(подпись)</t>
  </si>
  <si>
    <t>(Ф.И.О.)</t>
  </si>
  <si>
    <t>(наименование учреждения - составителя Отчета)</t>
  </si>
  <si>
    <t>Учредитель:</t>
  </si>
  <si>
    <t>Государственный орган, осуществляющий функции учреждителя:</t>
  </si>
  <si>
    <t xml:space="preserve">Юридический адрес учреждения: </t>
  </si>
  <si>
    <t>Адреса фактического местонахождения:</t>
  </si>
  <si>
    <t>ИНН</t>
  </si>
  <si>
    <t>КПП</t>
  </si>
  <si>
    <t>ОГРН</t>
  </si>
  <si>
    <t>Руководитель учреждения</t>
  </si>
  <si>
    <t>Главный бухгалтер учреждения</t>
  </si>
  <si>
    <t>Исполнитель (составитель отчета)</t>
  </si>
  <si>
    <t>Ф.И.О. руководителя:</t>
  </si>
  <si>
    <t>Ф.И.О. главного бухгалтера:</t>
  </si>
  <si>
    <t>Код по ОКВЭД</t>
  </si>
  <si>
    <t>Категория потребителей услуг (работ)</t>
  </si>
  <si>
    <t>ТОЛЬКО ДЛЯ БЮДЖЕТНЫХ УЧРЕЖДЕНИЙ:</t>
  </si>
  <si>
    <t>бюджетных инвестиций</t>
  </si>
  <si>
    <t>поступающих от оказания услуг (выполнения работ), предоставление которых для физических и юридических лиц осуществляется на платной основе</t>
  </si>
  <si>
    <t>4.1.6.</t>
  </si>
  <si>
    <t>поступающих от иной приносящей доход деятельности</t>
  </si>
  <si>
    <t>4.1.7.</t>
  </si>
  <si>
    <t>одноканального финансирования через систему обязательного медицинского страхования</t>
  </si>
  <si>
    <t>4.2.6.</t>
  </si>
  <si>
    <t>4.2.7.</t>
  </si>
  <si>
    <t>4.2.8.</t>
  </si>
  <si>
    <t>о результатах деятельности бюджетного (казенного) учреждения Республики</t>
  </si>
  <si>
    <t xml:space="preserve">Коми, функции и полномочия учредителя которого  осуществляет </t>
  </si>
  <si>
    <t xml:space="preserve"> и об использовании  закрепленного за ним государственного имущества</t>
  </si>
  <si>
    <t>Министерство здравоохранения Республики Коми,</t>
  </si>
  <si>
    <t>обязательного медицинского страхования (ВСЕГО), в том числе:</t>
  </si>
  <si>
    <t>4.1.7.1</t>
  </si>
  <si>
    <t>Основание для взимания платы</t>
  </si>
  <si>
    <t>Среднесписочная численность работающих в Учреждении по трудовому договору по основному месту работы (без учета внешних совместителей), чел.</t>
  </si>
  <si>
    <t>Руководитель организации</t>
  </si>
  <si>
    <t>Заместители руководителя и руководителей структурных подразделений (кроме врачей- руководителей структурных подразделений), иные руководители</t>
  </si>
  <si>
    <t>Врачи (кроме зубных), включая врачей-руководителей структурных подразделений</t>
  </si>
  <si>
    <t>5.1.4.</t>
  </si>
  <si>
    <t>5.1.5.</t>
  </si>
  <si>
    <t>5.1.6.</t>
  </si>
  <si>
    <t>5.1.7.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</si>
  <si>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</si>
  <si>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(фармацевтический)  персонал  (персонал, обеспечивающий условия для предоставления медицинских услуг)</t>
  </si>
  <si>
    <t>Работники, имеющие высшее фармацевтическое или иное высшее образование, предоставляющее медицинские услуги (обеспечивающие предоставление  медицинских услуг)</t>
  </si>
  <si>
    <t>Прочий персонал</t>
  </si>
  <si>
    <t>в том числе лица, имеющие медицинское образование</t>
  </si>
  <si>
    <t>Сотрудники, имеющие ученую степень, всего:</t>
  </si>
  <si>
    <t>Сотрудники, имеющие высшее профессиональное образование, всего:</t>
  </si>
  <si>
    <t>в том числе, медицинский персонал</t>
  </si>
  <si>
    <t>Изменение (увеличение/уменьшение в рублях), гр.4-гр.3</t>
  </si>
  <si>
    <t>Изменение (увеличение/уменьшение в %) 
гр.4/гр. 3*100%-100%</t>
  </si>
  <si>
    <t>Сведения об исполнении государственного задания на оказание государственных услуг (выполнение работ) (для бюджетных, а также казенных учреждений, которым в соответствии с решением органа, осуществляющего полномочия учредителя, сформировано государственное задание)</t>
  </si>
  <si>
    <t>Значение, утвержденное в государственном задании на отчетный финансовый год</t>
  </si>
  <si>
    <t>Фактическое значение за отчетный период</t>
  </si>
  <si>
    <t>Объемы оказываемой государственной услуги</t>
  </si>
  <si>
    <t>% выполнения</t>
  </si>
  <si>
    <t>8.1.1.</t>
  </si>
  <si>
    <t>8.1.2.</t>
  </si>
  <si>
    <t>8.1.3.</t>
  </si>
  <si>
    <t>в том числе по источникам поступления средств:</t>
  </si>
  <si>
    <t>8.2.1.</t>
  </si>
  <si>
    <t>8.2.2.</t>
  </si>
  <si>
    <t>8.2.3.</t>
  </si>
  <si>
    <t>8.3.1.</t>
  </si>
  <si>
    <t>8.3.2.</t>
  </si>
  <si>
    <t>8.3.3.</t>
  </si>
  <si>
    <t>10.</t>
  </si>
  <si>
    <t>руб.</t>
  </si>
  <si>
    <t>шт.</t>
  </si>
  <si>
    <t>8.1.2.2.</t>
  </si>
  <si>
    <t>Вложения в основные средства стр. 330 ф. 0503768 из них:</t>
  </si>
  <si>
    <t>Недвижимое имущество стр. 331 ф. 0503768</t>
  </si>
  <si>
    <t>За счет средств, выделенных на финансовое обеспечение выполнения государственного задания (КВФО 4)</t>
  </si>
  <si>
    <t>За счет средств, полученных от платных услуг и иной приносящей доход деятельности или полученные безвозмездно (КВФО 2)</t>
  </si>
  <si>
    <t>За счет средств обязательного медицинского страхования (КВФО 7)</t>
  </si>
  <si>
    <t>Стоимость особо ценного движимого имущества стр. 312 ф. 0503768</t>
  </si>
  <si>
    <t>4.4.</t>
  </si>
  <si>
    <t>4.4.1.</t>
  </si>
  <si>
    <t>Рост/сокращение (в %)</t>
  </si>
  <si>
    <t>Начисленная среднемесячная оплата труда работников (в целом по Учреждению без учета оплаты труда внешних совместителей), в рублях</t>
  </si>
  <si>
    <t>6.1.1.</t>
  </si>
  <si>
    <t>X</t>
  </si>
  <si>
    <t>Среднесписочная численность работающих в Учреждении по трудовому договору (с учетом внешних совместителей), чел.</t>
  </si>
  <si>
    <t>Наименование государственной услуги (работы)</t>
  </si>
  <si>
    <t>Содержание услуги (работы1), содержание услуги (работы)2, условия оказания1</t>
  </si>
  <si>
    <t>Наименование показателя объема услуги (работы)</t>
  </si>
  <si>
    <t>Характеристика причин отклонения от запланирован-ных значений</t>
  </si>
  <si>
    <t>Источник(и) информации о фактическом значении покзателя</t>
  </si>
  <si>
    <t>13.2.</t>
  </si>
  <si>
    <t>Качество оказываемой государственной услуги</t>
  </si>
  <si>
    <t>13.2.1.</t>
  </si>
  <si>
    <t>Показатель</t>
  </si>
  <si>
    <t>Поступление средств                                           (с учетом возвратов)</t>
  </si>
  <si>
    <t>Плановое значение              на отчетный год</t>
  </si>
  <si>
    <t>Остаток средств на начало года</t>
  </si>
  <si>
    <t>в том числе по источникам поступления средств :</t>
  </si>
  <si>
    <t>8.1.2.1.</t>
  </si>
  <si>
    <t>Субсидия на выполнение государственного задания</t>
  </si>
  <si>
    <t>8.1.2.1.1</t>
  </si>
  <si>
    <t>8.1.2.1.2</t>
  </si>
  <si>
    <t xml:space="preserve">Субсидия на иные цели (целевая субсидия), всего, в т.ч. по кодам субсидии: </t>
  </si>
  <si>
    <t>Остаток средств на конец года</t>
  </si>
  <si>
    <t>Из средств обязательного медицинского страхования</t>
  </si>
  <si>
    <t>в том числе по источникам поступления средств:                                                                                                            от оказания учреждением услуг (выполнения работ) на платной основе: КОСГУ 130</t>
  </si>
  <si>
    <t>Единицы измерения</t>
  </si>
  <si>
    <t>Основные средства (балансовая стоимость) стр. 010  ф. 0503730</t>
  </si>
  <si>
    <t>Основные средства (остаточная стоимость) стр. 030  ф. 0503730</t>
  </si>
  <si>
    <t>Непроизведенные активы стр. 070  ф. 0503730</t>
  </si>
  <si>
    <t>кв. м.</t>
  </si>
  <si>
    <t>Общая протяженность  объектов недвижимого имущества, находящегося у Учреждения на праве оперативного управления (например,  коммуникации и т.д.)</t>
  </si>
  <si>
    <t xml:space="preserve"> м.</t>
  </si>
  <si>
    <t xml:space="preserve">Общая площадь объектов недвижимого имущества, находящегося у Учреждения на праве оперативного управления и переданного в аренду </t>
  </si>
  <si>
    <t>10.1</t>
  </si>
  <si>
    <t>10.2</t>
  </si>
  <si>
    <t>10.3</t>
  </si>
  <si>
    <t>10.4</t>
  </si>
  <si>
    <t>Главный врач ГУ «РДКБ»</t>
  </si>
  <si>
    <t>(Должность руководителя бюджетного (казенного) учреждения)</t>
  </si>
  <si>
    <t>/Б.А. Александров  / _________________</t>
  </si>
  <si>
    <t>/Кустышев И.Г./ ________________</t>
  </si>
  <si>
    <t>"_____" _________________________ 20____г.</t>
  </si>
  <si>
    <t xml:space="preserve">Государственное учреждение «Республиканская детская клиническая больница»       </t>
  </si>
  <si>
    <t>Правительство Республики Коми</t>
  </si>
  <si>
    <t>Министерство здравоохранения Республики Коми</t>
  </si>
  <si>
    <t>167004, г.Сыктывкар, ул.Пушкина 116/6</t>
  </si>
  <si>
    <t>1021100526039</t>
  </si>
  <si>
    <t>Кустышев И.Г.</t>
  </si>
  <si>
    <t>Кандыба Е.Н.</t>
  </si>
  <si>
    <t>/Кандыба Е.Н./ ________________</t>
  </si>
  <si>
    <t>/Кандыба Е Н/ ________________</t>
  </si>
  <si>
    <t>/Вайс С.А./ ________________</t>
  </si>
  <si>
    <t>/                        / ________________</t>
  </si>
  <si>
    <t>e-mail:   info@rdkbrk.ru</t>
  </si>
  <si>
    <t xml:space="preserve">И.о.министра здравоохранения
Республики Коми
</t>
  </si>
  <si>
    <t>за 2020 год</t>
  </si>
  <si>
    <t>составлен  20 марта 2021 г.</t>
  </si>
  <si>
    <t xml:space="preserve">• Медицинская деятельность (деятельность больничных организаций)
</t>
  </si>
  <si>
    <t>86.10</t>
  </si>
  <si>
    <t>1.2.</t>
  </si>
  <si>
    <t xml:space="preserve">• Хранение наркотических средств и психотропных веществ, внесенных в список II перечня наркотических средств, психотропных веществ и их прекурсоров, подлежащих контролю в Российской Федерации.
• Отпуск физическим лицам наркотических средств и психотропных веществ, внесенных в список II перечня наркотических средств, психотропных веществ и их прекурсоров, подлежащих контролю в Российской Федерации.
• Отпуск (за исключением отпуска физическим лицам) наркотических средств и психотропных веществ, внесенных в список II перечня наркотических средств, психотропных веществ и их прекурсоров, подлежащих контролю в Российской Федерации.
• Приобретение наркотических средств и психотропных веществ, внесенных в список II перечня наркотических средств, психотропных веществ и их прекурсоров, подлежащих контролю в Российской Федерации.
• Использование наркотических средств и психотропных веществ, внесенных в список II перечня наркотических средств, психотропных веществ и их прекурсоров, подлежащих контролю в Российской Федерации, в медицинских целях.
• Уничтожение наркотических средств и психотропных веществ, внесенных в список II перечня наркотических средств, психотропных веществ и их прекурсоров, подлежащих контролю в Российской Федерации.
• Хранение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Федерации.
• Отпуск физическим лицам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Федерации.
• Отпуск (за исключением отпуска физическим лицам)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Федерации.
• Приобретение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Федерации.
• Использование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Федерации, в медицинских целях.
• Уничтожение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Федерации. 
</t>
  </si>
  <si>
    <t>1.3.</t>
  </si>
  <si>
    <t xml:space="preserve">• Образование детей и взрослых. 
</t>
  </si>
  <si>
    <t>85.41</t>
  </si>
  <si>
    <t>1.4.</t>
  </si>
  <si>
    <t>• Деятельность в области источников ионизирующего излучения (генерирующего)</t>
  </si>
  <si>
    <t>1.5.</t>
  </si>
  <si>
    <t>• Деятельность, связанная с использованием возбудителей инфекционных заболеваний IV групп патогенности (опасности)</t>
  </si>
  <si>
    <t>Серия11 №000308121</t>
  </si>
  <si>
    <t>Инспекция Министерства Российской Федерации по налогам и сборам по г.Сыктывкару</t>
  </si>
  <si>
    <t>11 000308121 форма № Р57001</t>
  </si>
  <si>
    <t>4.2.1</t>
  </si>
  <si>
    <t xml:space="preserve">- на осуществление медицинской деятельности         </t>
  </si>
  <si>
    <t>бессрочно</t>
  </si>
  <si>
    <t>4.2.2</t>
  </si>
  <si>
    <t xml:space="preserve">- на осуществление деятельности по обороту наркотических средств, психотропных веществ и их прекурсоров, культивированию наркосодержащих растений           </t>
  </si>
  <si>
    <t>ЛО-11-03-000075</t>
  </si>
  <si>
    <t>ЛО-11 002756, ЛО-11 023057, ЛО-11 023058, ЛО-11 023059,</t>
  </si>
  <si>
    <t>ЛО-11-01-002434</t>
  </si>
  <si>
    <t>ЛО-11 001674, ЛО-11 012505, ЛО-11 012506, ЛО-11 012507, ЛО-11 012508, ЛО-11 012509, ЛО-11 012510, ЛО-11 012512, ЛО-11 012513, ЛО-11 012514, ЛО-11 012515, ЛО-11 012516, ЛО-11 012517</t>
  </si>
  <si>
    <t xml:space="preserve"> -</t>
  </si>
  <si>
    <t>Х</t>
  </si>
  <si>
    <t>в том числе заместители руководителя и руководители структурных подразделений (кроме врачей - руководителей структурных подразделений), иные руководители</t>
  </si>
  <si>
    <t>в том числе врачи (кроме зубных)</t>
  </si>
  <si>
    <t>в том числе средний медицинский персонал</t>
  </si>
  <si>
    <t>6.1.5.</t>
  </si>
  <si>
    <t>6.1.6.</t>
  </si>
  <si>
    <t>в том числе младший медицирский персонал</t>
  </si>
  <si>
    <t>в том числе работники, имеющие высшее фармацевтическое или иное высшее образование</t>
  </si>
  <si>
    <t>6.1.7.</t>
  </si>
  <si>
    <t>в том числе прочий персонал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</si>
  <si>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</t>
  </si>
  <si>
    <t>Паллиативная помощь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</si>
  <si>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 по профилю психиатрия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</si>
  <si>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</t>
  </si>
  <si>
    <t>Высокотехнологичная медицинская помощь, не включенная в базовую программу обязательного медицинского страхования /19/ Онкология</t>
  </si>
  <si>
    <t>5.1.1</t>
  </si>
  <si>
    <t>5.1.2</t>
  </si>
  <si>
    <t>5.1.8.</t>
  </si>
  <si>
    <t>5.1.9.</t>
  </si>
  <si>
    <t>5.1.10.</t>
  </si>
  <si>
    <t>5.1.12.</t>
  </si>
  <si>
    <t>5.1.13.</t>
  </si>
  <si>
    <t>5.1.14.</t>
  </si>
  <si>
    <t>Число пациентов</t>
  </si>
  <si>
    <t>Человек</t>
  </si>
  <si>
    <t>Отклонений нет</t>
  </si>
  <si>
    <t>журнал регистрации</t>
  </si>
  <si>
    <t>Количество койко-дней</t>
  </si>
  <si>
    <t>Койко-день</t>
  </si>
  <si>
    <t>ф-066/у статистическая карта выбывшего из стационара</t>
  </si>
  <si>
    <t>Случаев госпитализации</t>
  </si>
  <si>
    <t>условная единица</t>
  </si>
  <si>
    <t>Поступило мало детей по соц.показаниям</t>
  </si>
  <si>
    <t>Скорая, в том числе скорая специализированная, медицинская помощь (за исключением санитарно-авиационной эвакуации), вне медицинской организации</t>
  </si>
  <si>
    <t>Паллиативная помощь, стационар</t>
  </si>
  <si>
    <t>Психиатрия, стационар</t>
  </si>
  <si>
    <t>Прочие, стационар</t>
  </si>
  <si>
    <t>Онкология, стационар</t>
  </si>
  <si>
    <t>Высокотехнологичная медицинская помощь, не включенная в базовую программу обязательного медицинского страхования /24/ Онкология</t>
  </si>
  <si>
    <t>Высокотехнологичная медицинская помощь, не включенная в базовую программу обязательного медицинского страхования /35/ Педиатрия</t>
  </si>
  <si>
    <t>Педиатрия, стационар</t>
  </si>
  <si>
    <t>выбыл в другое ЛПУ</t>
  </si>
  <si>
    <t>Высокотехнологичная медицинская помощь, не включенная в базовую программу обязательного медицинского страхования /36/ Педиатрия</t>
  </si>
  <si>
    <t>Высокотехнологичная медицинская помощь, не включенная в базовую программу обязательного медицинского страхования /38/ Педиатрия</t>
  </si>
  <si>
    <t>Высокотехнологичная медицинская помощь, не включенная в базовую программу обязательного медицинского страхования /53/ Травматология и ортопедия</t>
  </si>
  <si>
    <t>Травматология и ортопедия, стационар</t>
  </si>
  <si>
    <t>Высокотехнологичная медицинская помощь, не включенная в базовую программу обязательного медицинского страхования /65/ Урология</t>
  </si>
  <si>
    <t>Урология, стационар</t>
  </si>
  <si>
    <t>Высокотехнологичная медицинская помощь, не включенная в базовую программу обязательного медицинского страхования /66/ Урология</t>
  </si>
  <si>
    <t>Высокотехнологичная медицинская помощь, не включенная в базовую программу обязательного медицинского страхования /68/ Челюстно-лицевая хирургия</t>
  </si>
  <si>
    <t>Челюстно-лицевая хирургия, стационар</t>
  </si>
  <si>
    <t>Ежедневный осмотр врачом-неонатологом с наблюдением и уходом среднего и младшего медицинского персонала в отделении стационара (ОВННД 3 этаж)</t>
  </si>
  <si>
    <t>Ежедневный осмотр врачом-неонатологом с наблюдением и уходом среднего и младшего медицинского персонала в отделении стационара (ОВННД 1 этаж)</t>
  </si>
  <si>
    <t>Ежедневный осмотр врачом-неврологом с наблюдением и уходом среднего и младшего медицинского персонала в отделении стационара (Психоневрологическое отделение)</t>
  </si>
  <si>
    <t>Ежедневный осмотр врачом-педиатром с наблюдением и уходом среднего и младшего медицинского персонала в отделении стационара (Отделение педиатрии)</t>
  </si>
  <si>
    <t>Ежедневный осмотр врачом - детским урологом-андрологом с наблюдением и уходом среднего и младшего медицинского персонала в отделении стационара (Отделение урологии)</t>
  </si>
  <si>
    <t>Ежедневный осмотр врачом - детским онкологом с наблюдением и уходом среднего и младшего медицинского персонала в отделении стационара (Отделение онкологии)</t>
  </si>
  <si>
    <t>Ежедневный осмотр врачом - челюстно-лицевым хирургом с наблюдением и уходом среднего и младшего медицинского персонала в отделении стационара (Отделение челюстно-лицевой хирургии)</t>
  </si>
  <si>
    <t>Ежедневный осмотр врачом - детским хирургом с наблюдением и уходом среднего и младшего медицинского персонала в отделении стационара (Хирургическое отделение)</t>
  </si>
  <si>
    <t>Ежедневный осмотр врачом-нейрохирургом с наблюдением и уходом среднего и младшего медицинского персонала в отделении стационара (Нейрохирургическое отделение)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</si>
  <si>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(Отделение ортопедии)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</si>
  <si>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(Отделение травматологии)</t>
  </si>
  <si>
    <t>Пребывание в палате повышенной комфортности</t>
  </si>
  <si>
    <t>Комплекс исследований для выявления аллергена (Аппликационые пробы  Бытовые)</t>
  </si>
  <si>
    <t>Комплекс исследований для выявления аллергена (Аппликационые пробы  Эпидермальные)</t>
  </si>
  <si>
    <t>Комплекс исследований для выявления аллергена (Аппликационые пробы  Пыльцевые)</t>
  </si>
  <si>
    <t>Комплекс исследований для выявления аллергена (Аппликационые пробы Пищевые)</t>
  </si>
  <si>
    <t>Цистоскопия</t>
  </si>
  <si>
    <t>Цистоскопия операционная (эндокоррекция ПМР)</t>
  </si>
  <si>
    <t>Обрезание крайней плоти (Операции при фимозе)</t>
  </si>
  <si>
    <t>Цистометрия (лежа или стоя)</t>
  </si>
  <si>
    <t>Цистометрия (лежа и стоя)</t>
  </si>
  <si>
    <t>Экскреторная урография</t>
  </si>
  <si>
    <t>Урофлоуметрия</t>
  </si>
  <si>
    <t>Прием (осмотр, консультация) врача-невролога первичный без категории</t>
  </si>
  <si>
    <t>Прием (осмотр, консультация) врача-невролога первичный  без категории дети до 1 года</t>
  </si>
  <si>
    <t xml:space="preserve">Прием (осмотр, консультация) врача-невролога I-II категории первичный  </t>
  </si>
  <si>
    <t>Прием (осмотр, консультация) врача-невролога I-II категории дети до 1 года первичный</t>
  </si>
  <si>
    <t>Прием (осмотр, консультация) врача-невролога высшей категории первичный</t>
  </si>
  <si>
    <t>Прием (осмотр, консультация) врача-невролога высшей категории дети до 1 года первичный</t>
  </si>
  <si>
    <t>Прием (осмотр, консультация)  врача-невролога высшей категории, КМН, ДМН первичный</t>
  </si>
  <si>
    <t>Прием (осмотр, консультация)  врача-невролога высшей категории, КМН, ДМН дети до 1 года первичный</t>
  </si>
  <si>
    <t>Прием (осмотр, консультация)  врача-невролога (эпилептолога) без категории первичный</t>
  </si>
  <si>
    <t>Прием (осмотр, консультация)  врача-невролога (эпилептолога) без категории дети до 1 года первичный</t>
  </si>
  <si>
    <t>Прием (осмотр, консультация)  врача-невролога (эпилептолога) I-II категории первичный</t>
  </si>
  <si>
    <t>Прием (осмотр, консультация)  врача-невролога (эпилептолога) I-II категории дети до 1 года первичный</t>
  </si>
  <si>
    <t>Прием (осмотр, консультация)  врача-невролога (эпилептолога) высшей категории первичный</t>
  </si>
  <si>
    <t>Прием (осмотр, консультация)  врача-невролога (эпилептолога) высшей категории дети до 1 года первичный</t>
  </si>
  <si>
    <t>Прием (осмотр, консультация)  врача-невролога (эпилептолога) высшей категории, КМН, ДМН первичный</t>
  </si>
  <si>
    <t>Прием (осмотр, консультация)  врача-невролога (эпилептолога) высшей категории, КМН, ДМН дети до 1 года первичный</t>
  </si>
  <si>
    <t>Прием (осмотр, консультация) врача-офтальмолога без категории первичный</t>
  </si>
  <si>
    <t>Прием (осмотр, консультация) врача-офтальмолога без категории дети до 1 года первичный</t>
  </si>
  <si>
    <t>Прием (осмотр, консультация) врача-офтальмолога I-II категории первичный</t>
  </si>
  <si>
    <t>Прием (осмотр, консультация) врача-офтальмолога I-II категории дети до 1 года первичный</t>
  </si>
  <si>
    <t>Прием (осмотр, консультация) врача-офтальмолога высшей категории первичный</t>
  </si>
  <si>
    <t>Прием (осмотр, консультация) врача-офтальмолога высшей категории дети до 1 года первичный</t>
  </si>
  <si>
    <t>Прием (осмотр, консультация) врача-офтальмолога высшей категории, КМН, ДМН первичный</t>
  </si>
  <si>
    <t>Прием (осмотр, консультация) врача-офтальмолога высшей категории, КМН, ДМН дети до 1 года первичный</t>
  </si>
  <si>
    <t>Прием (осмотр, консультация) врача-офтальмолога, главного специалиста МЗ РК, без категории,  первичный</t>
  </si>
  <si>
    <t>Прием (осмотр, консультация) врача-офтальмолога, главного специалиста МЗ РК, без категории, дети до 1 года первичный</t>
  </si>
  <si>
    <t>Прием (осмотр, консультация) врача-аллерголога-иммунолога без категории первичный</t>
  </si>
  <si>
    <t>Прием (осмотр, консультация) врача-аллерголога-иммунолога без категории дети до 1 года первичный</t>
  </si>
  <si>
    <t>Прием (осмотр, консультация) врача-аллерголога-иммунолога I-II категории дети до 1 года первичный</t>
  </si>
  <si>
    <t>Прием (осмотр, консультация) врача-аллерголога-иммунолога высшей категории первичный</t>
  </si>
  <si>
    <t>Прием (осмотр, консультация) врача-аллерголога-иммунолога высшей категории дети до 1 года первичный</t>
  </si>
  <si>
    <t>Прием (осмотр, консультация) врача-аллерголога-иммунолога высшей категории, КМН, ДМН первичный</t>
  </si>
  <si>
    <t>Прием (осмотр, консультация) врача-аллерголога-иммунолога высшей категории, КМН, ДМН дети до 1 года первичный</t>
  </si>
  <si>
    <t>Прием (осмотр, консультация) врача-оториноларинголога без категории первичный</t>
  </si>
  <si>
    <t>Прием (осмотр, консультация) врача-оториноларинголога  без категории дети до 1 года первичный</t>
  </si>
  <si>
    <t>Прием (осмотр, консультация) врача-оториноларинголога  I-II категории первичный</t>
  </si>
  <si>
    <t>Прием (осмотр, консультация) врача-оториноларинголога  I-II категории дети до 1 года первичный</t>
  </si>
  <si>
    <t>Прием (осмотр, консультация) врача-оториноларинголога  высшей категории первичный</t>
  </si>
  <si>
    <t>Прием (осмотр, консультация) врача-оториноларинголога  высшей категории дети до 1 года первичный</t>
  </si>
  <si>
    <t>Прием (осмотр, консультация) врача-оториноларинголога высшей категории, КМН, ДМН первичны</t>
  </si>
  <si>
    <t>Прием (осмотр, консультация) врача-оториноларинголога высшей категории, КМН, ДМН дети до 1 года первичный</t>
  </si>
  <si>
    <t>Прием врача-травматолога-ортопеда без категории</t>
  </si>
  <si>
    <t>Прием врача-травматолога-ортопеда без категории дети до 1 года</t>
  </si>
  <si>
    <t>Прием врача-травматолога-ортопеда  I-II категории</t>
  </si>
  <si>
    <t>Прием врача-травматолога-ортопеда I-II категории дети до 1 года</t>
  </si>
  <si>
    <t>Прием врача-травматолога-ортопеда высшей категории</t>
  </si>
  <si>
    <t>Прием врача-травматолога-ортопеда высшей категории дети до 1 года</t>
  </si>
  <si>
    <t>Прием врача-травматолога-ортопеда высшей категории, КМН, ДМН</t>
  </si>
  <si>
    <t>Прием врача-травматолога-ортопеда высшей категории, КМН, ДМН дети до 1 года</t>
  </si>
  <si>
    <t>Прием (осмотр, консультация) врача-гастроэнтеролога без категории первичный</t>
  </si>
  <si>
    <t>Прием (осмотр, консультация) врача-гастроэнтеролога без категории дети до 1 года первичный</t>
  </si>
  <si>
    <t>Прием (осмотр, консультация) врача-гастроэнтеролога  I-II категории первичный</t>
  </si>
  <si>
    <t>Прием (осмотр, консультация) врача-гастроэнтеролога I-II категории дети до 1 года первичный</t>
  </si>
  <si>
    <t>Прием (осмотр, консультация) врача-гастроэнтеролога высшей категории первичный</t>
  </si>
  <si>
    <t>Прием (осмотр, консультация) врача-гастроэнтеролога высшей категории дети до 1 года первичный</t>
  </si>
  <si>
    <t>Прием (осмотр, консультация) врача-гастроэнтеролога высшей категории, КМН, ДМН первичный</t>
  </si>
  <si>
    <t>Прием (осмотр, консультация) врача-гастроэнтеролога высшей категории, КМН, ДМН дети до 1 года первичный</t>
  </si>
  <si>
    <t>Прием (осмотр, консультация) врача-нефролога без категории первичный</t>
  </si>
  <si>
    <t>Прием (осмотр, консультация)  врача-нефролога без категории дети до 1 года первичный</t>
  </si>
  <si>
    <t>Прием (осмотр, консультация)  врача-нефролога  I-II категории первичный</t>
  </si>
  <si>
    <t>Прием (осмотр, консультация) врача-нефролога I-II категории дети до 1 года первичный</t>
  </si>
  <si>
    <t>Прием (осмотр, консультация) врача-нефролога высшей категории первичный</t>
  </si>
  <si>
    <t>Прием (осмотр, консультация) врача-нефролога высшей категории дети до 1 года первичный</t>
  </si>
  <si>
    <t>Прием (осмотр, консультация) врача-нефролога высшей категории, КМН, ДМН первичный</t>
  </si>
  <si>
    <t>Прием (осмотр, консультация)  врача-нефролога высшей категории, КМН, ДМН дети до 1 года первичный</t>
  </si>
  <si>
    <t>Прием (осмотр, консультация) врача-детского эндокринолога без категории первичный</t>
  </si>
  <si>
    <t>Прием (осмотр, консультация) врача-детского эндокринолога без категории дети до 1 года первичный</t>
  </si>
  <si>
    <t>Прием (осмотр, консультация) врача-детского эндокринолога  I-II категории первичный</t>
  </si>
  <si>
    <t>Прием (осмотр, консультация) врача-детского эндокринолога I-II категории дети до 1 года первичный</t>
  </si>
  <si>
    <t>Прием (осмотр, консультация) врача-детского эндокринолога высшей категории первичный</t>
  </si>
  <si>
    <t>Прием (осмотр, консультация) врача-детского эндокринолога высшей категории дети до 1 года первичный</t>
  </si>
  <si>
    <t>Прием (осмотр, консультация) врача-детского эндокринолога высшей категории, КМН, ДМН первичный</t>
  </si>
  <si>
    <t>Прием (осмотр, консультация) врача-детского эндокринолога высшей категории, КМН, ДМН дети до 1 года первичный</t>
  </si>
  <si>
    <t>Прием (осмотр, консультация) врача-детского хирурга без категории первичный</t>
  </si>
  <si>
    <t>Прием (осмотр, консультация)  врача-детского хирурга без категории дети до 1 года первичный</t>
  </si>
  <si>
    <t>Прием (осмотр, консультация)  врача-детского хирурга I-II категории первичный</t>
  </si>
  <si>
    <t>Прием (осмотр, консультация)  врача-детского хирурга I-II категории дети до 1 года первичный</t>
  </si>
  <si>
    <t>Прием  (осмотр, консультация) врача-детского хирурга высшей категории первичный</t>
  </si>
  <si>
    <t>Прием (осмотр, консультация)  врача-детского хирурга высшей категории дети до 1 года (первичный)</t>
  </si>
  <si>
    <t>Прием  (осмотр, консультация) врача-детского хирурга высшей категории, КМН, ДМН первичный</t>
  </si>
  <si>
    <t>Прием (осмотр, консультация)  врача-детского хирурга высшей категории, КМН, ДМН дети до 1 года первичный</t>
  </si>
  <si>
    <t>Прием (осмотр, консультация) врача-уролога без категории первичный</t>
  </si>
  <si>
    <t>Прием (осмотр, консультация) врача-уролога без категории дети до 1 года первичный</t>
  </si>
  <si>
    <t>Прием (осмотр, консультация) врача-уролога I-II категории первичный</t>
  </si>
  <si>
    <t>Прием (осмотр, консультация) врача-уролога I-II категории дети до 1 года первичный</t>
  </si>
  <si>
    <t>Прием (осмотр, консультация) врача-уролога высшей категории первичный</t>
  </si>
  <si>
    <t>Прием (осмотр, консультация) врача-уролога высшей категории дети до 1 года первичный</t>
  </si>
  <si>
    <t>Прием (осмотр, консультация) врача-уролога высшей категории, КМН, ДМН первичный</t>
  </si>
  <si>
    <t>Прием (осмотр, консультация) врача-уролога высшей категории, КМН, ДМН дети до 1 года первичный</t>
  </si>
  <si>
    <t>Прием (осмотр, консультация) врача-неонатолога без категории первичный</t>
  </si>
  <si>
    <t>Прием (осмотр, консультация) врача-неонатолога I-II категории первичный</t>
  </si>
  <si>
    <t>Прием (осмотр, консультация) врача-неонатолога высшей категории первичный</t>
  </si>
  <si>
    <t>Прием (осмотр, консультация) врача-неонатолога высшей категории, КМН, ДМН первичный</t>
  </si>
  <si>
    <t>Прием (осмотр, консультация) врача-генетика без категории первичный</t>
  </si>
  <si>
    <t>Прием (осмотр, консультация) врача-генетика без категории дети до 1 года первичный</t>
  </si>
  <si>
    <t>Прием (осмотр, консультация) врача-генетика I-II категории первичный</t>
  </si>
  <si>
    <t>Прием (осмотр, консультация) врача-генетика I-II категории дети до 1 года первичный</t>
  </si>
  <si>
    <t>Прием (осмотр, консультация) врача-генетика высшей категории первичный</t>
  </si>
  <si>
    <t>Прием (осмотр, консультация) врача-генетика высшей категории дети до 1 года первичный</t>
  </si>
  <si>
    <t>Прием (осмотр, консультация) врача-генетика высшей категории, КМН, ДМН первичный</t>
  </si>
  <si>
    <t>Прием (осмотр, консультация) врача-генетика высшей категории, КМН, ДМН дети до 1 года первичный</t>
  </si>
  <si>
    <t>Прием (осмотр, консультация) врача-педиатра без категории первичный</t>
  </si>
  <si>
    <t>Прием (осмотр, консультация) врача-педиатра без категории дети до 1 года первичный</t>
  </si>
  <si>
    <t>Прием (осмотр, консультация) врача-педиатра I-II категории первичный</t>
  </si>
  <si>
    <t>Прием (осмотр, консультация) врача-педиатра I-II категории дети до 1 года первичный</t>
  </si>
  <si>
    <t>Прием (осмотр, консультация) врача-педиатра высшей категории первичный</t>
  </si>
  <si>
    <t>Прием (осмотр, консультация) врача-педиатра высшей категории дети до 1 года первичный</t>
  </si>
  <si>
    <t>Прием (осмотр, консультация) врача-педиатра высшей категории, КМН, ДМН первичный</t>
  </si>
  <si>
    <t>Прием (осмотр, консультация) врача-педиатра высшей категории, КМН, ДМН дети до 1 года первичный</t>
  </si>
  <si>
    <t>Прием (осмотр, консультация) врача-нейрохирурга без категории первичный</t>
  </si>
  <si>
    <t>Прием (осмотр, консультация) врача-нейрохирурга без категории дети до 1 года первичный</t>
  </si>
  <si>
    <t>Прием (осмотр, консультация) врача-нейрохирурга I-II категории первичный</t>
  </si>
  <si>
    <t>Прием (осмотр, консультация) врача-нейрохирурга I-II категории дети до 1 года первичный</t>
  </si>
  <si>
    <t>Прием (осмотр, консультация) врача-нейрохирурга высшей категории первичный</t>
  </si>
  <si>
    <t>Прием (осмотр, консультация) врача-нейрохирурга высшей категории дети до 1 года первичный</t>
  </si>
  <si>
    <t>Прием (осмотр, консультация) врача-нейрохирурга высшей категории, КМН, ДМН первичный</t>
  </si>
  <si>
    <t>Прием (осмотр, консультация) врача-нейрохирурга высшей категории, КМН, ДМН дети до 1 года первичный</t>
  </si>
  <si>
    <t>Прием (осмотр, консультация) врача-гематолога без категории первичный</t>
  </si>
  <si>
    <t>Прием (осмотр, консультация) врача-гематолога без категории дети до 1 года первичный</t>
  </si>
  <si>
    <t>Прием (осмотр, консультация) врача-гематолога I-II категории первичный</t>
  </si>
  <si>
    <t>Прием (осмотр, консультация) врача-гематолога I-II категории дети до 1 года первичный</t>
  </si>
  <si>
    <t>Прием (осмотр, консультация) врача-гематолога высшей категории первичный</t>
  </si>
  <si>
    <t>Прием (осмотр, консультация) врача-гематолога высшей категории дети до 1 года первичный</t>
  </si>
  <si>
    <t>Прием (осмотр, консультация) врача-гематолога высшей категории, КМН, ДМН первичный</t>
  </si>
  <si>
    <t>Прием (осмотр, консультация) врача-гематолога высшей категории, КМН, ДМН дети до 1 года первичный</t>
  </si>
  <si>
    <t>Прием (осмотр, консультация) врача-онколога без категории первичный</t>
  </si>
  <si>
    <t>Прием (осмотр, консультация) врача-онколога без категории дети до 1 года первичный</t>
  </si>
  <si>
    <t>Прием (осмотр, консультация) врача-онколога I-II категории первичный</t>
  </si>
  <si>
    <t>Прием (осмотр, консультация) врача-онколога I-II категории дети до 1 года первичный</t>
  </si>
  <si>
    <t>Прием (осмотр, консультация) врача-онколога высшей категории первичный</t>
  </si>
  <si>
    <t>Прием (осмотр, консультация) врача-онколога высшей категории дети до 1 года первичный</t>
  </si>
  <si>
    <t>Прием (осмотр, консультация) врача-онколога высшей категории, КМН, ДМН первичный</t>
  </si>
  <si>
    <t>Прием (осмотр, консультация) врача-онколога высшей категории, КМН, ДМН дети до 1 года первичный</t>
  </si>
  <si>
    <t>Прием (осмотр, консультация) врача-пульмонолога без категории первичный</t>
  </si>
  <si>
    <t>Прием (осмотр, консультация) врача-пульмонолога без категории дети до 1 года первичный</t>
  </si>
  <si>
    <t>Прием (осмотр, консультация) врача-пульмонолога I-II категории первичный</t>
  </si>
  <si>
    <t>Прием (осмотр, консультация) врача-пульмонолога I-II категории дети до 1 года первичный</t>
  </si>
  <si>
    <t>Прием (осмотр, консультация) врача-пульмонолога высшей категории первичный</t>
  </si>
  <si>
    <t>Прием (осмотр, консультация) врача-пульмонолога высшей категории дети до 1 года первичный</t>
  </si>
  <si>
    <t>Прием (осмотр, консультация) врача-пульмонолога высшей категории, КМН, ДМН первичный</t>
  </si>
  <si>
    <t>Прием (осмотр, консультация) врача-пульмонолога высшей категории, КМН, ДМН дети до 1 года первичный</t>
  </si>
  <si>
    <t>Прием (осмотр, консультация) врача-невролога повторный без категории</t>
  </si>
  <si>
    <t>Прием (осмотр, консультация) врача-невролога повторный  без категории дети до 1 года</t>
  </si>
  <si>
    <t>Прием (осмотр, консультация) врача-невролога I-II категории повторный</t>
  </si>
  <si>
    <t>Прием (осмотр, консультация) врача-невролога I-II категории дети до 1 года повторный</t>
  </si>
  <si>
    <t>Прием (осмотр, консультация) врача-невролога высшей категории повторный</t>
  </si>
  <si>
    <t>Прием (осмотр, консультация) врача-невролога высшей категории дети до 1 года повторный</t>
  </si>
  <si>
    <t>Прием (осмотр, консультация)  врача-невролога высшей категории, КМН, ДМН повторный</t>
  </si>
  <si>
    <t>Прием (осмотр, консультация)  врача-невролога высшей категории, КМН, ДМН дети до 1 года повторный</t>
  </si>
  <si>
    <t>Прием (осмотр, консультация)  врача-невролога (эпилептолога) без категории повторный</t>
  </si>
  <si>
    <t>Прием (осмотр, консультация)  врача-невролога (эпилептолога) без категории дети до 1 года повторный</t>
  </si>
  <si>
    <t>Прием (осмотр, консультация)  врача-невролога (эпилептолога) I-II категории повторный</t>
  </si>
  <si>
    <t>Прием (осмотр, консультация)  врача-невролога (эпилептолога) I-II категории дети до 1 года повторный</t>
  </si>
  <si>
    <t>Прием (осмотр, консультация)  врача-невролога (эпилептолога) высшей категории повторный</t>
  </si>
  <si>
    <t>Прием (осмотр, консультация)  врача-невролога (эпилептолога) высшей категории дети до 1 года повторный</t>
  </si>
  <si>
    <t>Прием (осмотр, консультация)  врача-невролога (эпилептолога) высшей категории, КМН, ДМН повторный</t>
  </si>
  <si>
    <t>Прием (осмотр, консультация)  врача-невролога (эпилептолога) высшей категории, КМН, ДМН дети до 1 года повторный</t>
  </si>
  <si>
    <t>Прием (осмотр, консультация) врача-офтальмолога без категории повторный</t>
  </si>
  <si>
    <t>Прием (осмотр, консультация) врача-офтальмолога без категории дети до 1 года повторный</t>
  </si>
  <si>
    <t>Прием (осмотр, консультация) врача-офтальмолога I-II категории повторный</t>
  </si>
  <si>
    <t>Прием (осмотр, консультация) врача-офтальмолога I-II категории дети до 1 года повторный</t>
  </si>
  <si>
    <t>Прием (осмотр, консультация) врача-офтальмолога высшей категории повторный</t>
  </si>
  <si>
    <t>Прием (осмотр, консультация) врача-офтальмолога высшей категории дети до 1 года повторный</t>
  </si>
  <si>
    <t>Прием (осмотр, консультация) врача-офтальмолога высшей категории, КМН, ДМН повторный</t>
  </si>
  <si>
    <t>Прием (осмотр, консультация) врача-офтальмолога высшей категории, КМН, ДМН дети до 1 года повторный</t>
  </si>
  <si>
    <t>Прием (осмотр, консультация) врача-офтальмолога, главного специалиста МЗ РК, без категории,  повторный</t>
  </si>
  <si>
    <t>Прием (осмотр, консультация) врача-офтальмолога, главного специалиста МЗ РК, без категории, дети до 1 года повторный</t>
  </si>
  <si>
    <t>Прием (осмотр, консультация) врача-аллерголога-иммунолога без категории повторный</t>
  </si>
  <si>
    <t>Прием (осмотр, консультация) врача-аллерголога-иммунолога без категории дети до 1 года повторный</t>
  </si>
  <si>
    <t>Прием (осмотр, консультация) врача-аллерголога-иммунолога I-II категории дети до 1 года повторный</t>
  </si>
  <si>
    <t>Прием (осмотр, консультация) врача-аллерголога-иммунолога высшей категории повторный</t>
  </si>
  <si>
    <t>Прием (осмотр, консультация) врача-аллерголога-иммунолога высшей категории дети до 1 года повторный</t>
  </si>
  <si>
    <t>Прием (осмотр, консультация) врача-аллерголога-иммунолога высшей категории, КМН, ДМН повторный</t>
  </si>
  <si>
    <t>Прием (осмотр, консультация) врача-аллерголога-иммунолога высшей категории, КМН, ДМН дети до 1 года повторный</t>
  </si>
  <si>
    <t>Прием (осмотр, консультация) врача-оториноларинголога без категории повторный</t>
  </si>
  <si>
    <t>Прием (осмотр, консультация) врача-оториноларинголога без категории дети до 1 года повторный</t>
  </si>
  <si>
    <t>Прием (осмотр, консультация) врача-оториноларинголога  I-II категории повторный</t>
  </si>
  <si>
    <t>Прием (осмотр, консультация) врача-оториноларинголога I-II категории дети до 1 года повторный</t>
  </si>
  <si>
    <t>Прием (осмотр, консультация) врача-оториноларинголога высшей категории повторный</t>
  </si>
  <si>
    <t>Прием (осмотр, консультация) врача-оториноларинголога высшей категории дети до 1 года повторный</t>
  </si>
  <si>
    <t>Прием (осмотр, консультация) врача-оториноларинголога высшей категории, КМН, ДМН повторный</t>
  </si>
  <si>
    <t>Прием (осмотр, консультация) врача-оториноларинголога высшей категории, КМН, ДМН дети до 1 года повторный</t>
  </si>
  <si>
    <t>Прием (осмотр, консультация) врача-травматолога-ортопеда без категории повторный</t>
  </si>
  <si>
    <t>Прием (осмотр, консультация) врача-травматолога-ортопеда без категории дети до 1 года повторный</t>
  </si>
  <si>
    <t>Прием (осмотр, консультация) врача-травматолога-ортопеда  I-II категории повторный</t>
  </si>
  <si>
    <t>Прием (осмотр, консультация) врача-травматолога-ортопеда I-II категории дети до 1 года повторный</t>
  </si>
  <si>
    <t>Прием  (осмотр, консультация) врача-травматолога-ортопеда высшей категории повторный</t>
  </si>
  <si>
    <t>Прием (осмотр, консультация) врача-травматолога-ортопеда высшей категории дети до 1 года повторный</t>
  </si>
  <si>
    <t>Прием (осмотр, консультация) врача-травматолога-ортопеда высшей категории, КМН, ДМН повторный</t>
  </si>
  <si>
    <t>Прием (осмотр, консультация) врача-травматолога-ортопеда высшей категории, КМН, ДМН дети до 1 года повторный</t>
  </si>
  <si>
    <t>Прием (осмотр, консультация) врача-гастроэнтеролога без категории повторный</t>
  </si>
  <si>
    <t>Прием (осмотр, консультация) врача-гастроэнтеролога без категории дети до 1 года повторный</t>
  </si>
  <si>
    <t>Прием (осмотр, консультация) врача-гастроэнтеролога  I-II категории повторный</t>
  </si>
  <si>
    <t>Прием (осмотр, консультация) врача-гастроэнтеролога I-II категории дети до 1 года повторный</t>
  </si>
  <si>
    <t>Прием (осмотр, консультация) врача-гастроэнтеролога высшей категории повторный</t>
  </si>
  <si>
    <t>Прием (осмотр, консультация) врача-гастроэнтеролога высшей категории дети до 1 года повторный</t>
  </si>
  <si>
    <t>Прием (осмотр, консультация) врача-гастроэнтеролога высшей категории, КМН, ДМН повторный</t>
  </si>
  <si>
    <t>Прием (осмотр, консультация) врача-гастроэнтеролога высшей категории, КМН, ДМН дети до 1 года повторный</t>
  </si>
  <si>
    <t>Прием (осмотр, консультация) врача-нефролога без категории повторный</t>
  </si>
  <si>
    <t>Прием (осмотр, консультация) врача-нефролога без категории дети до 1 года повторный</t>
  </si>
  <si>
    <t>Прием (осмотр, консультация) врача-нефролога  I-II категории повторный</t>
  </si>
  <si>
    <t>Прием (осмотр, консультация) врача-нефролога I-II категории дети до 1 года повторный</t>
  </si>
  <si>
    <t>Прием (осмотр, консультация) врача-нефролога высшей категории повторный</t>
  </si>
  <si>
    <t>Прием (осмотр, консультация) врача-нефролога высшей категории дети до 1 года повторный</t>
  </si>
  <si>
    <t>Прием (осмотр, консультация) врача-нефролога высшей категории, КМН, ДМН повторный</t>
  </si>
  <si>
    <t>Прием (осмотр, консультация) врача-нефролога высшей категории, КМН, ДМН дети до 1 года повторный</t>
  </si>
  <si>
    <t>Прием (осмотр, консультация) врача-детского эндокринолога без категории повторный</t>
  </si>
  <si>
    <t>Прием  (осмотр, консультация) врача-детского эндокринолога без категории дети до 1 года повторный</t>
  </si>
  <si>
    <t>Прием (осмотр, консультация) врача-детского эндокринолога  I-II категории повторный</t>
  </si>
  <si>
    <t>Прием (осмотр, консультация) врача-детского эндокринолога I-II категории дети до 1 года повторный</t>
  </si>
  <si>
    <t>Прием (осмотр, консультация) врача-детского эндокринолога высшей категории повторный</t>
  </si>
  <si>
    <t>Прием (осмотр, консультация) врача-детского эндокринолога высшей категории дети до 1 года повторный</t>
  </si>
  <si>
    <t>Прием (осмотр, консультация) врача-детского эндокринолога высшей категории, КМН, ДМН повторный</t>
  </si>
  <si>
    <t>Прием (осмотр, консультация) врача-детского эндокринолога высшей категории, КМН, ДМН дети до 1 года повторный</t>
  </si>
  <si>
    <t>Прием (осмотр, консультация) врача-детского хирурга без категории повторный</t>
  </si>
  <si>
    <t>Прием (осмотр, консультация) врача-детского хирурга без категории дети до 1 года повторный</t>
  </si>
  <si>
    <t>Прием (осмотр, консультация) врача-детского хирурга I-II категории повторный</t>
  </si>
  <si>
    <t>Прием (осмотр, консультация) врача-детского хирурга I-II категории дети до 1 года повторный</t>
  </si>
  <si>
    <t>Прием (осмотр, консультация) врача-детского хирурга высшей категории повторный</t>
  </si>
  <si>
    <t>Прием (осмотр, консультация) врача-детского хирурга высшей категории дети до 1 года повторный</t>
  </si>
  <si>
    <t>Прием (осмотр, консультация) врача-детского хирурга высшей категории, КМН, ДМН повторный</t>
  </si>
  <si>
    <t>Прием (осмотр, консультация) врача-детского хирурга высшей категории, КМН, ДМН дети до 1 года повторный</t>
  </si>
  <si>
    <t>Прием (осмотр, консультация) врача-уролога без категории повторный</t>
  </si>
  <si>
    <t>Прием (осмотр, консультация) врача-уролога без категории дети до 1 года повторный</t>
  </si>
  <si>
    <t>Прием (осмотр, консультация) врача-уролога I-II категории повторный</t>
  </si>
  <si>
    <t>Прием (осмотр, консультация) врача-уролога I-II категории дети до 1 года повторный</t>
  </si>
  <si>
    <t>Прием (осмотр, консультация) врача-уролога высшей категории повторный</t>
  </si>
  <si>
    <t>Прием (осмотр, консультация) врача-уролога высшей категории дети до 1 года повторный</t>
  </si>
  <si>
    <t>Прием (осмотр, консультация) врача-уролога высшей категории, КМН, ДМН повторный</t>
  </si>
  <si>
    <t>Прием (осмотр, консультация)  врача-уролога высшей категории, КМН, ДМН дети до 1 года повторный</t>
  </si>
  <si>
    <t>Прием (осмотр, консультация) врача-неонатолога без категории повторный</t>
  </si>
  <si>
    <t>Прием (осмотр, консультация) врача-неонатолога I-II категории повторный</t>
  </si>
  <si>
    <t>Прием (осмотр, консультация) врача-неонатолога высшей категории повторный</t>
  </si>
  <si>
    <t>Прием (осмотр, консультация) врача-неонатолога высшей категории, КМН, ДМН повторный</t>
  </si>
  <si>
    <t>Прием (осмотр, консультация) врача-генетика без категории повторный</t>
  </si>
  <si>
    <t>Прием (осмотр, консультация) врача-генетика без категории дети до 1 года повторный</t>
  </si>
  <si>
    <t>Прием (осмотр, консультация) врача-генетика I-II категории повторный</t>
  </si>
  <si>
    <t>Прием (осмотр, консультация) врача-генетика I-II категории дети до 1 года повторный</t>
  </si>
  <si>
    <t>Прием (осмотр, консультация) врача-генетика высшей категории повторный</t>
  </si>
  <si>
    <t>Прием (осмотр, консультация) врача-генетика высшей категории дети до 1 года повторный</t>
  </si>
  <si>
    <t>Прием (осмотр, консультация) врача-генетика высшей категории, КМН, ДМН повторный</t>
  </si>
  <si>
    <t>Прием (осмотр, консультация) врача-генетика высшей категории, КМН, ДМН дети до 1 года повторный</t>
  </si>
  <si>
    <t>Прием (осмотр, консультация) врача-педиатра без категории повторный</t>
  </si>
  <si>
    <t>Прием (осмотр, консультация) врача-педиатра без категории дети до 1 года повторный</t>
  </si>
  <si>
    <t>Прием (осмотр, консультация) врача-педиатра I-II категории повторный</t>
  </si>
  <si>
    <t>Прием (осмотр, консультация) врача-педиатра I-II категории дети до 1 года повторный</t>
  </si>
  <si>
    <t>Прием (осмотр, консультация) врача-педиатра высшей категории повторный</t>
  </si>
  <si>
    <t>Прием (осмотр, консультация) врача-педиатра высшей категории дети до 1 года повторный</t>
  </si>
  <si>
    <t>Прием (осмотр, консультация) врача-педиатра высшей категории, КМН, ДМН повторный</t>
  </si>
  <si>
    <t>Прием (осмотр, консультация) врача-педиатра высшей категории, КМН, ДМН дети до 1 года повторный</t>
  </si>
  <si>
    <t>Прием (осмотр, консультация) врача-нейрохирурга без категории повторный</t>
  </si>
  <si>
    <t>Прием (осмотр, консультация) врача-нейрохирурга без категории дети до 1 года повторный</t>
  </si>
  <si>
    <t>Прием (осмотр, консультация) врача-нейрохирурга I-II категории повторный</t>
  </si>
  <si>
    <t>Прием (осмотр, консультация) врача-нейрохирурга I-II категории дети до 1 года повторный</t>
  </si>
  <si>
    <t>Прием (осмотр, консультация) врача-нейрохирурга высшей категории повторный</t>
  </si>
  <si>
    <t>Прием (осмотр, консультация) врача-нейрохирурга высшей категории дети до 1 года повторный</t>
  </si>
  <si>
    <t>Прием (осмотр, консультация) врача-нейрохирурга высшей категории, КМН, ДМН повторный</t>
  </si>
  <si>
    <t>Прием (осмотр, консультация) врача-нейрохирурга высшей категории, КМН, ДМН дети до 1 года повторный</t>
  </si>
  <si>
    <t>Прием (осмотр, консультация) врача-гематолога без категории повторный</t>
  </si>
  <si>
    <t>Прием (осмотр, консультация) врача-гематолога без категории дети до 1 года повторный</t>
  </si>
  <si>
    <t>Прием (осмотр, консультация) врача-гематолога I-II категории повторный</t>
  </si>
  <si>
    <t>Прием (осмотр, консультация) врача-гематолога I-II категории дети до 1 года повторный</t>
  </si>
  <si>
    <t>Прием (осмотр, консультация) врача-гематолога высшей категории повторный</t>
  </si>
  <si>
    <t>Прием (осмотр, консультация) врача-гематолога высшей категории дети до 1 года повторный</t>
  </si>
  <si>
    <t>Прием (осмотр, консультация) врача-гематолога высшей категории, КМН, ДМН повторный</t>
  </si>
  <si>
    <t>Прием (осмотр, консультация) врача-гематолога высшей категории, КМН, ДМН дети до 1 года повторный</t>
  </si>
  <si>
    <t>Прием (осмотр, консультация) врача-онколога без категории повторный</t>
  </si>
  <si>
    <t>Прием (осмотр, консультация) врача-онколога без категории дети до 1 года повторный</t>
  </si>
  <si>
    <t>Прием (осмотр, консультация) врача-онколога I-II категории повторный</t>
  </si>
  <si>
    <t>Прием (осмотр, консультация) врача-онколога I-II категории дети до 1 года повторный</t>
  </si>
  <si>
    <t>Прием (осмотр, консультация) врача-онколога высшей категории повторный</t>
  </si>
  <si>
    <t>Прием (осмотр, консультация) врача-онколога высшей категории дети до 1 года повторный</t>
  </si>
  <si>
    <t>Прием (осмотр, консультация) врача-онколога высшей категории, КМН, ДМН повторный</t>
  </si>
  <si>
    <t>Прием (осмотр, консультация) врача-онколога высшей категории, КМН, ДМН дети до 1 года повторный</t>
  </si>
  <si>
    <t>Прием (осмотр, консультация) врача-пульмонолога без категории повторный</t>
  </si>
  <si>
    <t>Прием (осмотр, консультация) врача-пульмонолога без категории дети до 1 года повторный</t>
  </si>
  <si>
    <t>Прием (осмотр, консультация) врача-пульмонолога I-II категории повторный</t>
  </si>
  <si>
    <t>Прием (осмотр, консультация) врача-пульмонолога I-II категории дети до 1 года повторный</t>
  </si>
  <si>
    <t>Прием (осмотр, консультация) врача-пульмонолога высшей категории повторный</t>
  </si>
  <si>
    <t>Прием (осмотр, консультация) врача-пульмонолога высшей категории дети до 1 года повторный</t>
  </si>
  <si>
    <t>Прием (осмотр, консультация) врача-пульмонолога высшей категории, КМН, ДМН повторный</t>
  </si>
  <si>
    <t>Прием (осмотр, консультация) врача-пульмонолога высшей категории, КМН, ДМН дети до 1 года повторный</t>
  </si>
  <si>
    <t>Прием (осмотр, консультация) врача по лечебной физкультуре  (Осмотр больного врачом ЛФК)</t>
  </si>
  <si>
    <t>Лечебная физкультура при травме позвоночника (При травме позвоночника)</t>
  </si>
  <si>
    <t>Лечебная физкультура при переломе костей (При разработке контрактур)</t>
  </si>
  <si>
    <t>Индивидуальное занятие лечебной физкультурой при заболеваниях позвоночника (ЛФК при сколиозах (индивидуальная))</t>
  </si>
  <si>
    <t>Групповое занятие лечебной физкультурой при заболеваниях позвоночника (ЛФК при сколиозах (групповая))</t>
  </si>
  <si>
    <t>Лечебная физкультура при заболеваниях позвоночника (Дизонтогенез)</t>
  </si>
  <si>
    <t>Индивидуальное занятие лечебной физкультурой при заболеваниях центральной нервной системы и головного мозга (При индивидуальном методе занятий инстр.ЛФК:)</t>
  </si>
  <si>
    <t>Групповое занятие лечебной физкультурой при заболеваниях центральной нервной системы и головного мозга (При групповом методе занятий инстр.ЛФК)</t>
  </si>
  <si>
    <t>Индивидуальное занятие лечебной физкультурой при заболеваниях почек и мочевыделительного тракта (ЛФК при энурезах (индивидуальная))</t>
  </si>
  <si>
    <t>Групповое занятие лечебной физкультурой при заболеваниях почек и мочевыделительного тракта (ЛФК при энурезах (групповая))</t>
  </si>
  <si>
    <t>Индивидуальное занятие лечебной физкультурой при заболеваниях позвоночника (ЛФК ШОП индивидуальная)</t>
  </si>
  <si>
    <t>Групповое занятие лечебной физкультурой при заболеваниях позвоночника (ЛФК ШОП групповая)</t>
  </si>
  <si>
    <t>Индивидуальное занятие лечебной физкультурой при заболеваниях толстой кишки (ЛФК при болезни Гиршпрунга (индивидуальная))</t>
  </si>
  <si>
    <t>Групповое занятие лечебной физкультурой при заболеваниях толстой кишки (ЛФК при болезни Гиршпрунга (групповая))</t>
  </si>
  <si>
    <t>Воздействие диадинамическими токами (ДДТ-терапия) при костной патологии (Гальванизация)</t>
  </si>
  <si>
    <t>Воздействие диадинамическими токами (ДДТ-терапия) при костной патологии (Лекарственный электофорез постоянными, динамическими, синусоидальными, модулированными токами)</t>
  </si>
  <si>
    <t>Электростимуляция мышц (Электростимуляция мышц (с учетом проведения процедуры врачом))</t>
  </si>
  <si>
    <t>Электросон (в том числе и церебральная электроанальгезия)</t>
  </si>
  <si>
    <t xml:space="preserve">Диадинамотерапия </t>
  </si>
  <si>
    <t>Воздействие синусоидальными модулированными токами (СМТ- терапия)</t>
  </si>
  <si>
    <t xml:space="preserve">Дарсонвализация кожи </t>
  </si>
  <si>
    <t>Воздействие электрическим полем ультравысокой частоты (ЭП УВЧ) (УВЧ-терапия)</t>
  </si>
  <si>
    <t>Воздействие электромагнитным излучением дециметрового диапазона (ДМВ)(Дециметроволновая терапия)</t>
  </si>
  <si>
    <t>Воздействие электромагнитным излучением сантиметрового диапазона (СМВ-терапия) (Сантиметроволная терапия)</t>
  </si>
  <si>
    <t>Общая магнитотерапия (Магнитотерапия низкочастотная)</t>
  </si>
  <si>
    <t>Воздействие электрическим полем ультравысокой частоты (ЭП УВЧ) (ЭВТ)</t>
  </si>
  <si>
    <t>Воздействие электромагнитным излучением миллиметрового диапазона (КВЧ-терапия) (КВЧ процедуры)</t>
  </si>
  <si>
    <t>Воздействие гравитации (Фонофорез)</t>
  </si>
  <si>
    <t>Аэрозольтерапия (Ингаляции различные)</t>
  </si>
  <si>
    <t>Аэрозольтерапия (Ингаляции ультразвуковые)</t>
  </si>
  <si>
    <t xml:space="preserve">Парафино-озокеритовая аппликация </t>
  </si>
  <si>
    <t>Биорезонансная терапия в рефлексотерапии (МРТ)</t>
  </si>
  <si>
    <t>ФГДС+биопсия</t>
  </si>
  <si>
    <t>Дуоденальное зондирование с анализом содержимого (Забор желчи на лямблии)</t>
  </si>
  <si>
    <t>Микроскопическое исследование материала желудка на хеликобактер пилори (Helicobacter pylori) (Экспресс-диагностика HP)</t>
  </si>
  <si>
    <t>Гипербарическая оксигенация при заболеваниях поджелудочной железы</t>
  </si>
  <si>
    <t>Гипербарическая оксигенация при заболеваниях желудка</t>
  </si>
  <si>
    <t>Гипербарическая оксигенация при заболеваниях толстой кишки</t>
  </si>
  <si>
    <t>Гипербарическая оксигенация при заболеваниях периферической нервной системы</t>
  </si>
  <si>
    <t>Гипербарическая оксигенация при заболеваниях центральной нервной системы</t>
  </si>
  <si>
    <t>Гипербарическая оксигенация при заболеваниях уха</t>
  </si>
  <si>
    <t>Гипербарическая оксигенация при синдроме длительного сдавления</t>
  </si>
  <si>
    <t>Общий (клинический) анализ мочи</t>
  </si>
  <si>
    <t>Определение кол-ва, цвета, прозрачности, наличие осадка, относ.плотности, реакции (pH)</t>
  </si>
  <si>
    <t>Центрифугирование мочи</t>
  </si>
  <si>
    <t>Обнаружение глюкозы экспресс-тестом</t>
  </si>
  <si>
    <t>Определение глюкозы ортотолуидиновым методом</t>
  </si>
  <si>
    <t xml:space="preserve">Обнаружение белка: с сульфосалициловой кислотой </t>
  </si>
  <si>
    <t>Обнаружение белка экспресс-тестом</t>
  </si>
  <si>
    <t>Определение белка: с сульфосалициловой кислотой (количественно)</t>
  </si>
  <si>
    <t>Обнаружение кетановых тел в моче экспресс-методом (Обнаружение кетоновых тел экспресс-тестом)</t>
  </si>
  <si>
    <t xml:space="preserve">Обнаружения биллирубина экспресс-тестом </t>
  </si>
  <si>
    <t xml:space="preserve">Обнаружения уробилина экспресс-тестом </t>
  </si>
  <si>
    <t>Микроскопическое исследование осадка мочи (Микроскопическое исследов. осадка мочи в нативных преп. )</t>
  </si>
  <si>
    <t>при патологии (белок в моче)</t>
  </si>
  <si>
    <t>Исследование мочи методом Нечипоренко (Подсчет кол-ва форменных элементов в моче (Нечипоренко))</t>
  </si>
  <si>
    <t>Аддис-Каковского</t>
  </si>
  <si>
    <t>Исследование мочи методом Зимницкого (Проба Зимницкого)</t>
  </si>
  <si>
    <t>Экспресс-метод обнаружения кровяного пигмента</t>
  </si>
  <si>
    <t>Определение цвета, прозрач.,фибринозной пленки, относит. плотности</t>
  </si>
  <si>
    <t>Определение белка с сульфосалициловой кислотой</t>
  </si>
  <si>
    <t xml:space="preserve">Определение кол-ва клеточных элементов </t>
  </si>
  <si>
    <t>Микроскопия нативного препарата</t>
  </si>
  <si>
    <t>Микроскопическое исследован. в окрашенном препарате</t>
  </si>
  <si>
    <t>Коагулограмма</t>
  </si>
  <si>
    <t>Гемосиндром + тромбоциты</t>
  </si>
  <si>
    <t>Длительность кровотечения по Дуке</t>
  </si>
  <si>
    <t>Время свертывания по ЛИ-Уайту</t>
  </si>
  <si>
    <t>Определение скорости свертывания по Сухаревой</t>
  </si>
  <si>
    <t>Протромбиновое время и индекс протромбина, МНО</t>
  </si>
  <si>
    <t xml:space="preserve">Определение фибриногена Б </t>
  </si>
  <si>
    <t>АЧТВ</t>
  </si>
  <si>
    <t>Тромбиновое время</t>
  </si>
  <si>
    <t xml:space="preserve">Антитромбин III </t>
  </si>
  <si>
    <t>Ректракция кровяного сгустка</t>
  </si>
  <si>
    <t>Исследование осмотической резистентности эритроцитов (Определение резистентности (осмотической) эритроцитов)</t>
  </si>
  <si>
    <t>Определение Д-димеров</t>
  </si>
  <si>
    <t>Общий анализ крови</t>
  </si>
  <si>
    <t>Миелограмма</t>
  </si>
  <si>
    <t>Забор крови на гематолог. исследован.</t>
  </si>
  <si>
    <t>Взятие крови из пальца для гемат.исслед. 5 показателей(гемоглоб.,подсчет эритроцитов, лейкоцитов, лейкоцит.формулы,СОЭ)</t>
  </si>
  <si>
    <t>Общий анализ крови + гемосиндром</t>
  </si>
  <si>
    <t xml:space="preserve">Кровь "красная" (Hb, эритроциты, СОЭ) </t>
  </si>
  <si>
    <t>Определение гематокрита</t>
  </si>
  <si>
    <t>Исследование уровня ретикулоцитов в крови (Подсчет ретикулоцитов)</t>
  </si>
  <si>
    <t>Подсчет тромбоцитов (в т.ч. в окрашенных препаратах по Фонио)</t>
  </si>
  <si>
    <t>Исследование скорости оседания эритроцитов (Опред-е скорости оседания эритроцитов (СОЭ))</t>
  </si>
  <si>
    <t xml:space="preserve">Подсчет лейкоцитов в счетной камере </t>
  </si>
  <si>
    <t>Подсчет лейкоцитов в счетной камере для гематолог.больных</t>
  </si>
  <si>
    <t>Подсчет лейкоцитарной формулы  с описанием форменных элементов крови</t>
  </si>
  <si>
    <t xml:space="preserve">Подсчет лейкоцитарной формулы  с описанием форменных элементов крови для гематолог.больн-х </t>
  </si>
  <si>
    <t xml:space="preserve">Подсчет миелокариоцитов </t>
  </si>
  <si>
    <t>Подсчет миелограммы</t>
  </si>
  <si>
    <t>Подсчет мегакариоцитов в счетной камере</t>
  </si>
  <si>
    <t>Цитохимические реакции на пероксидазу</t>
  </si>
  <si>
    <t>Цитохимические реакции на гликоген</t>
  </si>
  <si>
    <t>Цитохимические реакции на липиды</t>
  </si>
  <si>
    <t>Исследования крови на LE-клетки методом лейкоконцентрации</t>
  </si>
  <si>
    <t>Покраска мазков крови по Нохту, Романовскому</t>
  </si>
  <si>
    <t>Покраска мазков по Лейшману</t>
  </si>
  <si>
    <t>Адгезия тромбоцитов</t>
  </si>
  <si>
    <t>Анализ на гликированный гемоглобин (результат в день проведения исследования)</t>
  </si>
  <si>
    <t>Исследование крови на сифилис</t>
  </si>
  <si>
    <t>Иммунологические исследования (СРБ) качественно</t>
  </si>
  <si>
    <t>Иммунологические исследования (СРБ) количественно</t>
  </si>
  <si>
    <t>Определение основных групп по системе АВ0 (Определение группы крови и резус-фактора)</t>
  </si>
  <si>
    <t>Определение антигена D системы Резус (резус-фактор) (Определение группы крови и резус-фактора)</t>
  </si>
  <si>
    <t>Фенотипирование группы крови</t>
  </si>
  <si>
    <t>Непрямой антиглобулиновый тест (тест Кумбса) (Реакция Кумба (непрямая))</t>
  </si>
  <si>
    <t xml:space="preserve">Определение ревматоидного фактора латекс тестом </t>
  </si>
  <si>
    <t>Исследование синовиальной жидкости</t>
  </si>
  <si>
    <t>Бактериоскопия мазков</t>
  </si>
  <si>
    <t>Исследование на рагоциты</t>
  </si>
  <si>
    <t>Микроскопическое исследование препарата (подсчет форменных элементов)</t>
  </si>
  <si>
    <t>Копрограмма (исследование кала)</t>
  </si>
  <si>
    <t>Обнаружение крови бензидиновой пробой</t>
  </si>
  <si>
    <t>Исследование на простейшие в 2 препаратах (лямблии в кале)</t>
  </si>
  <si>
    <t>Обнаружение яиц гельминтов по Като : подготовка + микроскопия</t>
  </si>
  <si>
    <t>Исследование соскоба на энтеробиоз (в 3-х препаратах): подготовка + микроскопия</t>
  </si>
  <si>
    <t>Rg-пленочный тест</t>
  </si>
  <si>
    <t>Углеводы в кале (проба Бенедикта)</t>
  </si>
  <si>
    <t>Исследование физических свойств мокроты (Исследования Мокроты )</t>
  </si>
  <si>
    <t>Исследование желчи на лямблии</t>
  </si>
  <si>
    <t>Риноцитограмма (мазок из носа)</t>
  </si>
  <si>
    <t>Потовая проба (Хлориды пота)</t>
  </si>
  <si>
    <t>Взятие крови из вены</t>
  </si>
  <si>
    <t>Определение Кислотно-щелочного состояния</t>
  </si>
  <si>
    <t>Обработка венозной крови: получение плазмы</t>
  </si>
  <si>
    <t>Обработка венозной крови: получение сыворотки</t>
  </si>
  <si>
    <t>Определение общего белка (биуретовый метод) на биохим.анализаторе BS-200</t>
  </si>
  <si>
    <t>Определение альбумина на  биохим.анализаторе BS-200</t>
  </si>
  <si>
    <t>Определение белковых фракций: метод электрофореза на бумаге</t>
  </si>
  <si>
    <t>Тимоловая проба</t>
  </si>
  <si>
    <t>Определение мочевины на биохим.анализаторе BS-200</t>
  </si>
  <si>
    <t>Определение креатинина в сыворотке крови по цветной реакции Яффе на биохим.анализаторе BS-200</t>
  </si>
  <si>
    <t>Расчет фильтрации и реабсорбции (проба Реберга)</t>
  </si>
  <si>
    <t>Определение глюкозы на анализаторе BS-200</t>
  </si>
  <si>
    <t>Определение глюкозы в сыворотке крови на анализаторе Эксан</t>
  </si>
  <si>
    <t>Определение сиаловых кислот в сыворотке крови</t>
  </si>
  <si>
    <t>Определение общих -липопротеидов</t>
  </si>
  <si>
    <t>Определение холестерина по фракциям (ЛПНГ и ЛПВП,КА)</t>
  </si>
  <si>
    <t>Определение холестерина на анализаторе BS-200</t>
  </si>
  <si>
    <t>Определение биллирубина и его фракций на анализаторе (ФЭК)</t>
  </si>
  <si>
    <t>Определение биллирубина и его фракций на анализаторе  BS-200</t>
  </si>
  <si>
    <t>Определение калия и натрия в сыворотке  ионселективным методом</t>
  </si>
  <si>
    <t>Определение хлора на анализаторе BS-200</t>
  </si>
  <si>
    <t>Определение железа в сыворотке крови  на биохим.анализаторе BS-200</t>
  </si>
  <si>
    <t>Определение ионизированного кальция ионселективным методом</t>
  </si>
  <si>
    <t>Определение железосвязывающей способности (0 ЖСС+1ЖСС)</t>
  </si>
  <si>
    <t>Определение неорганического фосфора  на биохим.анализаторе BS-200</t>
  </si>
  <si>
    <t>Определение активности ферментов: АлАТ, АсАТ,ЛДГ,КФК, КФК-МВ, GGT,щелочной фосфотазы, амилазы на  биохим.анализаторе BS-200+ липазы</t>
  </si>
  <si>
    <t>Исследование субстрактов  на  биохим.анализаторе BS-200  магний, мочевая кислота, фосфор, хлор</t>
  </si>
  <si>
    <t>Определение уратов в моче</t>
  </si>
  <si>
    <t>Определение оксалатов в моче</t>
  </si>
  <si>
    <t>Определение меди в сыворотке</t>
  </si>
  <si>
    <t>Определение меди в моче</t>
  </si>
  <si>
    <t>Определение ферритина в сыворотке</t>
  </si>
  <si>
    <t>Определение церулоплазмина в моче</t>
  </si>
  <si>
    <t>Определение иммуноглобулина А</t>
  </si>
  <si>
    <t>Определение иммуноглобулина G</t>
  </si>
  <si>
    <t>Определение иммуноглобулина М</t>
  </si>
  <si>
    <t>Определение С-реактивного белка</t>
  </si>
  <si>
    <t>Определение С3 комплемента</t>
  </si>
  <si>
    <t>Определение С4 комплемента</t>
  </si>
  <si>
    <t>Определение трансферрина</t>
  </si>
  <si>
    <t>Определение гаптоглобина</t>
  </si>
  <si>
    <t>Определение антистрептолизина</t>
  </si>
  <si>
    <t>Определение ревматоидного фактора</t>
  </si>
  <si>
    <t>Определение высокочувствительного метода СРБ</t>
  </si>
  <si>
    <t>Определение альфа 1 антитрипсина</t>
  </si>
  <si>
    <t>Определение альфа 2 макроглобулина</t>
  </si>
  <si>
    <t>Обнаружение антигена лямблий в кале</t>
  </si>
  <si>
    <t>Обнаружение антигена Hр в кале</t>
  </si>
  <si>
    <t>Определение микроальбумина в моче</t>
  </si>
  <si>
    <t>Исследование уровня тиреотропного гормона (ТТГ) в крови (ТТГ)</t>
  </si>
  <si>
    <t>Исследование уровня общего тироксина (Т4) сыворотки крови (Т4)</t>
  </si>
  <si>
    <t>Исследование уровня свободного тироксина (СТ4) сыворотки крови (Свободный Т4)</t>
  </si>
  <si>
    <t>Исследование уровня соматотропного гормона в крови (Соматотропный гормон)</t>
  </si>
  <si>
    <t>Иммуноглобулин Е общий</t>
  </si>
  <si>
    <t>Антитела к тиреоглобулину</t>
  </si>
  <si>
    <t>Антитела к тиреопероксидазе</t>
  </si>
  <si>
    <t>Витамин Д общий</t>
  </si>
  <si>
    <t>Антитела к ТТГ-рецепторам</t>
  </si>
  <si>
    <t>Гормон роста человека</t>
  </si>
  <si>
    <t>Витамин В 12</t>
  </si>
  <si>
    <t>Определение фолиевой кислоты</t>
  </si>
  <si>
    <t>ПКТ (количественный метод)</t>
  </si>
  <si>
    <t>Инсулин</t>
  </si>
  <si>
    <t>С-пептид</t>
  </si>
  <si>
    <t>Исследование уровня общего кортизола в крови (Кортизол)</t>
  </si>
  <si>
    <t>Ig E</t>
  </si>
  <si>
    <t>IL-6 (интерлейкин-6)</t>
  </si>
  <si>
    <t>Исследование уровня дегидроэпиандростерона сульфата в крови иммунофиксации (DHEA-S - дегидроэпиандростерон-сульфат)</t>
  </si>
  <si>
    <t>РТН-паратиреоидный гормон (паратгормон) интактный</t>
  </si>
  <si>
    <t>Исследование уровня лютеинизирующего гормона в сыворотке крови (ЛГ (лютеинизирующий гормон))</t>
  </si>
  <si>
    <t>Исследование уровня общего тестостерона в крови (Тестостерон)</t>
  </si>
  <si>
    <t>Пролактин</t>
  </si>
  <si>
    <t>Исследование уровня фолликулостимулирующего гормона в сыворотке крови (ФСГ (фолликулостимулирующий гормон))</t>
  </si>
  <si>
    <t>Исследование уровня общего эстрадиола в крови (Эстрадиол)</t>
  </si>
  <si>
    <t>Исследование уровня прогестерона в крови (Прогестерон)</t>
  </si>
  <si>
    <t>Прокальцитонин</t>
  </si>
  <si>
    <t>Исследование уровня нейроспецифической енолазы в крови (Кровь на NSE (Нейронспецифическая енолаза))</t>
  </si>
  <si>
    <t>Расшифровка, описание и интерпретация электрокардиографических данных (ЭКГ (дети старше 7 лет))</t>
  </si>
  <si>
    <t>Расшифровка, описание и интерпретация электрокардиографических данных (ЭКГ (дети до 7 лет))</t>
  </si>
  <si>
    <t>Регистрация вызванных потенциалов коры головного мозга одной модальности (зрительные, когнитивные, акустические столовые) (РЭГ (дети старше 7 лет))</t>
  </si>
  <si>
    <t>Регистрация вызванных потенциалов коры головного мозга одной модальности (зрительные, когнитивные, акустические столовые) (РЭГ (дети до7 лет))</t>
  </si>
  <si>
    <t>Электроэнцефалография с нагрузочными пробами (ЭЭГ (дети старше 7 лет))</t>
  </si>
  <si>
    <t>Электроэнцефалография с нагрузочными пробами (ЭЭГ (дети до 7 лет))</t>
  </si>
  <si>
    <t>Эхоэнцефалография (ЭХО-ЭГ (дети старше 7 лет))</t>
  </si>
  <si>
    <t>Эхоэнцефалография (ЭХО-ЭГ (дети до 7 лет))</t>
  </si>
  <si>
    <t>Электронейромиография стимуляционная одного нерва (ЭМГ, ЭМНГ (дети старше 7 лет))</t>
  </si>
  <si>
    <t>Электронейромиография стимуляционная одного нерва (ЭМГ, ЭМНГ (дети до 7 лет))</t>
  </si>
  <si>
    <t>Исследование спровоцированных дыхательных объемов (Функция внешнего дыхания (спирография) (дети старше 7 лет))</t>
  </si>
  <si>
    <t>Исследование спровоцированных дыхательных объемов (Функция внешнего дыхания (спирография) (дети до 7 лет))</t>
  </si>
  <si>
    <t>Исследование дыхательных объемов с применением лекарственных препаратов (функция внешнего дыхания (спирография с бронхолитиками) (дети старше 7 лет))</t>
  </si>
  <si>
    <t>Исследование дыхательных объемов с применением лекарственных препаратов (функция внешнего дыхания (спирография с бронхолитиками) (дети до 7 лет))</t>
  </si>
  <si>
    <t>Регистрация вызванных потенциалов коры головного мозга одной модальности (ЗВП (дети старше 7 лет))</t>
  </si>
  <si>
    <t>Регистрация вызванных потенциалов коры головного мозга одной модальности (ЗВП (дети до 7 лет))</t>
  </si>
  <si>
    <t>Регистрация вызванных потенциалов коры головного мозга одной модальности (слуховые (дети старше 7 лет))</t>
  </si>
  <si>
    <t>Регистрация вызванных потенциалов коры головного мозга одной модальности (слуховые (дети до 7 лет))</t>
  </si>
  <si>
    <t>Выписка справки для ДМС</t>
  </si>
  <si>
    <t>Компьютерная томография головного мозга</t>
  </si>
  <si>
    <t>Компьютерная томография височной кости</t>
  </si>
  <si>
    <t>Компьютерная томография позвоночника (один отдел)</t>
  </si>
  <si>
    <t>Компьютерная томография позвоночника с мультипланарной и трехмерной реконструкцией</t>
  </si>
  <si>
    <t>Компьютерно-томографическая колоноскопия</t>
  </si>
  <si>
    <t>Компьютерная томография надпочечников</t>
  </si>
  <si>
    <t>Компьютерная томография почек и надпочечников</t>
  </si>
  <si>
    <t>Компьютерная томография органов брюшной полости</t>
  </si>
  <si>
    <t>Спиральная компьютерная томография органов малого таза у женщин</t>
  </si>
  <si>
    <t>Спиральная компьютерная томография органов таза у мужчин</t>
  </si>
  <si>
    <t>Компьютерная томография грудины с мультипланарной и трехмерной реконструкцией</t>
  </si>
  <si>
    <t>Компьютерная томография ребер с мультипланарной и трехмерной реконструкцией</t>
  </si>
  <si>
    <t>Компьютерная томография органов грудной полости</t>
  </si>
  <si>
    <t>Компьютерная томография верхней конечности</t>
  </si>
  <si>
    <t>Компьютерная томография нижней конечности</t>
  </si>
  <si>
    <t>Компьютерная томография костей таза</t>
  </si>
  <si>
    <t>Компьютерная томография сустава</t>
  </si>
  <si>
    <t>Компьютерная томография верхних дыхательных путей и шеи</t>
  </si>
  <si>
    <t>Компьютерная томография лицевого отдела черепа</t>
  </si>
  <si>
    <t>Компьютерная томография височно-нижнечелюстных суставов</t>
  </si>
  <si>
    <t>Компьютерная томография придаточных пазух носа, гортани</t>
  </si>
  <si>
    <t>Компьютерная томография глазницы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</si>
  <si>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</si>
  <si>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>Компьютерная томография верхней конечности с внутривенным болюсным контрастированием, мультипланарной и трехмерной реконструкцией</t>
  </si>
  <si>
    <t>Компьютерная томография нижней конечности с внутривенным болюсным контрастированием, мультипланарной и трехмерной реконструкцией</t>
  </si>
  <si>
    <t>Компьютерная томография гортани с внутривенным болюсным контрастированием</t>
  </si>
  <si>
    <t>Компьютерная томография придаточных пазух носа с внутривенным болюсным контрастированием</t>
  </si>
  <si>
    <t>Компьютерная томография шеи с внутривенным болюсным контрастированием, мультипланарной и трехмерной реконструкцией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</si>
  <si>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</si>
  <si>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Компьютерно-томографическая ангиография грудной аорты</t>
  </si>
  <si>
    <t>Компьютерно-томографическая ангиография брюшной аорты</t>
  </si>
  <si>
    <t>Компьютерно-томографическая ангиография сосудов головного мозга</t>
  </si>
  <si>
    <t>Компьютерно-томографическая колоноскопия с внутривенным болюсным контрастированием</t>
  </si>
  <si>
    <t>Компьютерная томография толстой кишки с двойным контрастированием</t>
  </si>
  <si>
    <t>Спиральная компьютерная томография органов малого таза у женщин с внутривенным болюсным контрастированием</t>
  </si>
  <si>
    <t>Компьютерная томография органов малого таза у женщин с внутривенным болюсным контрастированием, мультипланарной и трехмерной реконструкцией</t>
  </si>
  <si>
    <t>Спиральная компьютерная томография органов таза у мужчин с внутривенным болюсным контрастированием</t>
  </si>
  <si>
    <t>Компьютерная томография органов таза у мужчин с контрастированием</t>
  </si>
  <si>
    <t>Компьютерная томография надпочечников с внутривенным болюсным контрастированием</t>
  </si>
  <si>
    <t>Компьютерная томография сосудов головного мозга с внутривенным болюсным контрастированием</t>
  </si>
  <si>
    <t>Компьютерная томография височной кости с внутривенным болюсным контрастированием</t>
  </si>
  <si>
    <t>Компьютерная томография глазницы с внутривенным болюсным контрастированием</t>
  </si>
  <si>
    <t>Компьютерная томография почек и верхних мочевыводящих путей с внутривенным болюсным контрастированием</t>
  </si>
  <si>
    <t>Компьютерная томография органов брюшной полости с внутривенным болюсным контрастированием</t>
  </si>
  <si>
    <t>Компьютерная томография органов брюшной полости с двойным контрастированием</t>
  </si>
  <si>
    <t>Компьютерная томография позвоночника с внутривенным контрастированием (один отдел)</t>
  </si>
  <si>
    <t>Компьютерная томография головного мозга с внутривенным контрастированием</t>
  </si>
  <si>
    <t>Рентгенография черепа в прямой проекции</t>
  </si>
  <si>
    <t>Рентгенография черепа тангенциальная (касательная)</t>
  </si>
  <si>
    <t>Рентгенография турецкого седла</t>
  </si>
  <si>
    <t>Рентгенография скуловой кости</t>
  </si>
  <si>
    <t>Рентгенография височно-нижнечелюстного сустава</t>
  </si>
  <si>
    <t>Рентгенография верхней челюсти в косой проекции</t>
  </si>
  <si>
    <t>Рентгенография нижней челюсти в боковой проекции</t>
  </si>
  <si>
    <t>Рентгенография носоглотки</t>
  </si>
  <si>
    <t>Рентгенография придаточных пазух носа</t>
  </si>
  <si>
    <t>Прицельная рентгенография органов грудной клетки</t>
  </si>
  <si>
    <t>Прицельная рентгенография органов грудной клетки (в 2х  проекциях)</t>
  </si>
  <si>
    <t>Рентгенография легких цифровая (в 2х  проекциях)</t>
  </si>
  <si>
    <t>Обзорная рентгенография органов брюшной полости</t>
  </si>
  <si>
    <t>Латерография</t>
  </si>
  <si>
    <t>Шунтография</t>
  </si>
  <si>
    <t>Рентгенография зубовидного отростка (второго шейного позвонка)</t>
  </si>
  <si>
    <t>Рентгенография шейного отдела позвоночника</t>
  </si>
  <si>
    <t>Рентгенография шейного отдела позвоночника (в 2х  проекциях)</t>
  </si>
  <si>
    <t>Рентгенография грудного отдела позвоночника</t>
  </si>
  <si>
    <t>Рентгенография грудного отдела позвоночника (в 2х  проекциях)</t>
  </si>
  <si>
    <t>Рентгенография грудного и поясничного отдела позвоночника</t>
  </si>
  <si>
    <t>Рентгенография грудного и поясничного отдела позвоночника (в 2х  проекциях)</t>
  </si>
  <si>
    <t>Рентгенография поясничного отдела позвоночника</t>
  </si>
  <si>
    <t>Рентгенография поясничного отдела позвоночника (в 2х  проекциях)</t>
  </si>
  <si>
    <t>Рентгенография поясничного и крестцового отдела позвоночника</t>
  </si>
  <si>
    <t>Рентгенография поясничного и крестцового отдела позвоночника (в 2х  проекциях)</t>
  </si>
  <si>
    <t>Рентгенография крестца и копчика</t>
  </si>
  <si>
    <t>Рентгенография крестца и копчика (в 2х  проекциях)</t>
  </si>
  <si>
    <t>Рентгенография крестца</t>
  </si>
  <si>
    <t>Рентгенография крестца (в 2х  проекциях)</t>
  </si>
  <si>
    <t>Рентгенография копчика</t>
  </si>
  <si>
    <t>Рентгенография копчика (в 2х  проекциях)</t>
  </si>
  <si>
    <t>Рентгенография позвоночника, специальные исследования и проекции</t>
  </si>
  <si>
    <t>Рентгенография позвоночника, специальные исследования и проекции (в 2х  проекциях)</t>
  </si>
  <si>
    <t>Рентгенография позвоночника с функциональными пробами</t>
  </si>
  <si>
    <t>Рентгенография позвоночника с функциональными пробами (в 2х  проекциях)</t>
  </si>
  <si>
    <t>Рентгенография позвоночника, вертикальная</t>
  </si>
  <si>
    <t>Рентгенография позвоночника, вертикальная (в 2х  проекциях)</t>
  </si>
  <si>
    <t>Рентгенография верхней конечности</t>
  </si>
  <si>
    <t>Рентгенография верхней конечности (в 2х  проекциях)</t>
  </si>
  <si>
    <t>Рентгенография ключицы</t>
  </si>
  <si>
    <t>Рентгенография ключицы (в 2х  проекциях)</t>
  </si>
  <si>
    <t>Рентгенография акромиально-ключичного сочленения</t>
  </si>
  <si>
    <t>Рентгенография акромиально-ключичного сочленения (в 2х  проекциях)</t>
  </si>
  <si>
    <t>Рентгенография грудино-ключичного сочленения</t>
  </si>
  <si>
    <t>Рентгенография грудино-ключичного сочленения (в 2х  проекциях)</t>
  </si>
  <si>
    <t>Рентгенография ребер</t>
  </si>
  <si>
    <t>Рентгенография ребер (в 2х  проекциях)</t>
  </si>
  <si>
    <t>Рентгенография грудины</t>
  </si>
  <si>
    <t>Рентгенография грудины (в 2х  проекциях)</t>
  </si>
  <si>
    <t>Рентгенография лопатки</t>
  </si>
  <si>
    <t>Рентгенография лопатки (в 2х  проекциях)</t>
  </si>
  <si>
    <t>Рентгенография плечевого сустава</t>
  </si>
  <si>
    <t>Рентгенография плечевого сустава (в 2х  проекциях)</t>
  </si>
  <si>
    <t>Рентгенография плечевой кости</t>
  </si>
  <si>
    <t>Рентгенография плечевой кости (в 2х  проекциях)</t>
  </si>
  <si>
    <t>Рентгенография локтевой кости и лучевой кости</t>
  </si>
  <si>
    <t>Рентгенография локтевой кости и лучевой кости (в 2х  проекциях)</t>
  </si>
  <si>
    <t>Рентгенография локтевого сустава</t>
  </si>
  <si>
    <t>Рентгенография локтевого сустава (в 2х  проекциях)</t>
  </si>
  <si>
    <t>Рентгенография лучезапястного сустава</t>
  </si>
  <si>
    <t>Рентгенография лучезапястного сустава (в 2х  проекциях)</t>
  </si>
  <si>
    <t>Рентгенография кисти</t>
  </si>
  <si>
    <t>Рентгенография кисти (в 2х  проекциях)</t>
  </si>
  <si>
    <t>Рентгенография фаланг пальцев кисти</t>
  </si>
  <si>
    <t>Рентгенография фаланг пальцев кисти (в 2х  проекциях)</t>
  </si>
  <si>
    <t>Рентгенография I пальца кисти</t>
  </si>
  <si>
    <t>Рентгенография I пальца кисти (в 2х  проекциях)</t>
  </si>
  <si>
    <t>Рентгенография нижней конечности</t>
  </si>
  <si>
    <t>Рентгенография нижней конечности (в 2х  проекциях)</t>
  </si>
  <si>
    <t>Рентгенография подвздошной кости</t>
  </si>
  <si>
    <t>Рентгенография подвздошной кости (в 2х  проекциях)</t>
  </si>
  <si>
    <t>Рентгенография таза</t>
  </si>
  <si>
    <t>Рентгенография тазобедренного сустава</t>
  </si>
  <si>
    <t xml:space="preserve">Рентгенография тазобедренного сустава (в 2х  проекциях) </t>
  </si>
  <si>
    <t>Рентгенография бедренной кости</t>
  </si>
  <si>
    <t>Рентгенография бедренной кости (в 2х  проекциях)</t>
  </si>
  <si>
    <t>Рентгенография коленного сустава</t>
  </si>
  <si>
    <t>Рентгенография коленного сустава (в 2х  проекциях)</t>
  </si>
  <si>
    <t>Рентгенография надколенника</t>
  </si>
  <si>
    <t>Рентгенография надколенника (в 2х  проекциях)</t>
  </si>
  <si>
    <t>Рентгенография большой берцовой и малой берцовой костей</t>
  </si>
  <si>
    <t>Рентгенография большой берцовой и малой берцовой костей (в 2х  проекциях)</t>
  </si>
  <si>
    <t>Рентгенография голеностопного сустава</t>
  </si>
  <si>
    <t>Рентгенография голеностопного сустава (в 2х  проекциях)</t>
  </si>
  <si>
    <t>Рентгенография пяточной кости</t>
  </si>
  <si>
    <t>Рентгенография пяточной кости (в 2х  проекциях)</t>
  </si>
  <si>
    <t>Рентгенография плюсны и фаланг пальцев стопы</t>
  </si>
  <si>
    <t>Рентгенография плюсны и фаланг пальцев стопы (в 2х  проекциях)</t>
  </si>
  <si>
    <t>Рентгенография стопы</t>
  </si>
  <si>
    <t>Рентгенография стопы (в 2х  проекциях)</t>
  </si>
  <si>
    <t>Рентгенография стопы с функциональной нагрузкой</t>
  </si>
  <si>
    <t>Рентгенография стопы с функциональной нагрузкой (в 2х  проекциях)</t>
  </si>
  <si>
    <t>Рентгенография фаланг пальцев ноги</t>
  </si>
  <si>
    <t>Рентгенография фаланг пальцев ноги (в 2х  проекциях)</t>
  </si>
  <si>
    <t>Рентгенография I пальца стопы в одной проекции</t>
  </si>
  <si>
    <t>Рентгенография I пальца стопы в одной проекции (в 2х  проекциях)</t>
  </si>
  <si>
    <t>Рентгенография пищевода</t>
  </si>
  <si>
    <t>Рентгенография пищевода с двойным контрастированием</t>
  </si>
  <si>
    <t>Рентгеноконтроль прохождения контрастного вещества по желудку, тонкой и ободочной кишке</t>
  </si>
  <si>
    <t>Ирригография</t>
  </si>
  <si>
    <t>Внутривенная урография</t>
  </si>
  <si>
    <t>Ультразвуковое исследование органов брюшной полости (комплексное) (УЗИ печени+поджел.железы+селезенки+ж/пузыря)</t>
  </si>
  <si>
    <t xml:space="preserve">Нейросонография </t>
  </si>
  <si>
    <t>Ультразвуковое исследование тонкой кишки (УЗИ желудка (пилорический отдел))</t>
  </si>
  <si>
    <t>Ультразвуковое исследование желчного пузыря и протоков (УЗИ желчного пузыря )</t>
  </si>
  <si>
    <t>Ультразвуковое исследование желчного пузыря с определением его сократимости (УЗИ желчного пузыря с опред.функции)</t>
  </si>
  <si>
    <t>Ультразвуковое исследование матки и придатков трансабдоминальное (УЗИ женск.полов.орг.)</t>
  </si>
  <si>
    <t>Ультразвуковое исследование лимфатических узлов (одна анатомическая зона) (УЗИ лимфоузлов (1 группа))</t>
  </si>
  <si>
    <t xml:space="preserve">Ультразвуковое исследование мочевого пузыря </t>
  </si>
  <si>
    <t>Ультразвуковое исследование мягких тканей (одна анатомическая зона) (УЗИ мягких тканей)</t>
  </si>
  <si>
    <t xml:space="preserve">Ультразвуковое исследование почек </t>
  </si>
  <si>
    <t>Ультразвуковое исследование печени (УЗИ печени + желчного пузыря)</t>
  </si>
  <si>
    <t>Ультразвуковое исследование поджелудочной железы (УЗИ поджелудочной железы)</t>
  </si>
  <si>
    <t xml:space="preserve">Ультразвуковое исследование почек и надпочечников </t>
  </si>
  <si>
    <t>Ультразвуковое исследование мочевыводящих путей (УЗИ почек+мочевого пузыря)</t>
  </si>
  <si>
    <t>Ультразвуковое исследование селезенки (УЗИ селезенки)</t>
  </si>
  <si>
    <t>Ультразвуковое исследование тазобедренного сустава (УЗИ тазобедренного сустава)</t>
  </si>
  <si>
    <t>Ультразвуковое исследование щитовидной железы и паращитовидных желез(УЗИ щитовидной железы с допплером)</t>
  </si>
  <si>
    <t>Ультразвуковое исследование органов мошонки (УЗИ яичка с допплером)</t>
  </si>
  <si>
    <t>Эхокардиография (ЭхоКГ с допплер.анализом)</t>
  </si>
  <si>
    <t>Ультразвуковое исследование сустава  (УЗИ коленного сустава)</t>
  </si>
  <si>
    <t>Дуплексное сканирование артерий нижних конечностей (Дуплексное исследование артерий)</t>
  </si>
  <si>
    <t>Дуплексное сканирование вен нижних конечностей (Дуплексное исследование вен)</t>
  </si>
  <si>
    <t>Комплекс исследований для диагностики нарушения зрения</t>
  </si>
  <si>
    <t>Комплексное исследование для диагностики ретинопатии недоношенных</t>
  </si>
  <si>
    <t>Визометрия</t>
  </si>
  <si>
    <t>Статическая периметрия</t>
  </si>
  <si>
    <t>Офтальмотонометрия</t>
  </si>
  <si>
    <t>Биомикроскопия глаза</t>
  </si>
  <si>
    <t>Авторефрактометрия с узким зрачком</t>
  </si>
  <si>
    <t>Компьютерная периметрия</t>
  </si>
  <si>
    <t>Биомикрофотография глазного дна с использованием ретинальной педиатрической широкоугольной камеры</t>
  </si>
  <si>
    <t>Оптическое исследование сетчатки с помощью компьютерного анализатора (один глаз)</t>
  </si>
  <si>
    <t>Оптическое исследование переднего отдела глаза с помощью компьютерного анализатора (один глаз)</t>
  </si>
  <si>
    <t>Оптическое исследование головки зрительного нерва и слоя нервных волокон с помощью компьютерного анализатора (один глаз)</t>
  </si>
  <si>
    <t>Ультразвуковое исследование глазного яблока (Эхоскопия «Б»- методом</t>
  </si>
  <si>
    <t>Ультразвуковая биометрия глаза («А»- метод)</t>
  </si>
  <si>
    <t>Пара- и ретробульбарные инъекции (1 инъекция)</t>
  </si>
  <si>
    <t>Субконъюнктивальные инъекции (1 инъекция)</t>
  </si>
  <si>
    <t>Зондирование слезно-носового канала (1 канал)</t>
  </si>
  <si>
    <t>Удаление инородного тела конъюнктивы</t>
  </si>
  <si>
    <t>Удаление инородного тела роговицы</t>
  </si>
  <si>
    <t>Подбор очковой коррекции зрения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</si>
  <si>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</si>
  <si>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</si>
  <si>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</si>
  <si>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</si>
  <si>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</si>
  <si>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</si>
  <si>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</si>
  <si>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</si>
  <si>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</si>
  <si>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</si>
  <si>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</si>
  <si>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</si>
  <si>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</si>
  <si>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</si>
  <si>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</si>
  <si>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</si>
  <si>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</si>
  <si>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</si>
  <si>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</si>
  <si>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</si>
  <si>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</si>
  <si>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</si>
  <si>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</si>
  <si>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</si>
  <si>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</si>
  <si>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</si>
  <si>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</si>
  <si>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</si>
  <si>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</si>
  <si>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</si>
  <si>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</si>
  <si>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</si>
  <si>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</si>
  <si>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</si>
  <si>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</si>
  <si>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</si>
  <si>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</si>
  <si>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</si>
  <si>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</si>
  <si>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</si>
  <si>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</si>
  <si>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</si>
  <si>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</si>
  <si>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</si>
  <si>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</si>
  <si>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</si>
  <si>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</si>
  <si>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</si>
  <si>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</si>
  <si>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</si>
  <si>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</si>
  <si>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</si>
  <si>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</si>
  <si>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</si>
  <si>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</si>
  <si>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</si>
  <si>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</si>
  <si>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</si>
  <si>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</si>
  <si>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</si>
  <si>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</si>
  <si>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</si>
  <si>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</si>
  <si>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</si>
  <si>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</si>
  <si>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</si>
  <si>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</si>
  <si>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</si>
  <si>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</si>
  <si>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</si>
  <si>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</si>
  <si>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</si>
  <si>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</si>
  <si>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</si>
  <si>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</si>
  <si>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</si>
  <si>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</si>
  <si>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</si>
  <si>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</si>
  <si>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</si>
  <si>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</si>
  <si>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</si>
  <si>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</si>
  <si>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</si>
  <si>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</si>
  <si>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</si>
  <si>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</si>
  <si>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</si>
  <si>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</si>
  <si>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</si>
  <si>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</si>
  <si>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</si>
  <si>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</si>
  <si>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</si>
  <si>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</si>
  <si>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</si>
  <si>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</si>
  <si>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</si>
  <si>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</si>
  <si>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</si>
  <si>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</si>
  <si>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</si>
  <si>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</si>
  <si>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</si>
  <si>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</si>
  <si>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</si>
  <si>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</si>
  <si>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</si>
  <si>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</si>
  <si>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</si>
  <si>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</si>
  <si>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</si>
  <si>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</si>
  <si>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</si>
  <si>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</si>
  <si>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</si>
  <si>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</si>
  <si>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</si>
  <si>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</si>
  <si>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</si>
  <si>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</si>
  <si>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</si>
  <si>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</si>
  <si>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</si>
  <si>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</si>
  <si>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</si>
  <si>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</si>
  <si>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</si>
  <si>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</si>
  <si>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</si>
  <si>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</si>
  <si>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</si>
  <si>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</si>
  <si>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</si>
  <si>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</si>
  <si>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</si>
  <si>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</si>
  <si>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</si>
  <si>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</si>
  <si>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</si>
  <si>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</si>
  <si>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</si>
  <si>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</si>
  <si>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</si>
  <si>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</si>
  <si>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</si>
  <si>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</si>
  <si>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</si>
  <si>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</si>
  <si>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</si>
  <si>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</si>
  <si>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</si>
  <si>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</si>
  <si>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</si>
  <si>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</si>
  <si>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</si>
  <si>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</si>
  <si>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</si>
  <si>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</si>
  <si>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</si>
  <si>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</si>
  <si>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</si>
  <si>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</si>
  <si>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</si>
  <si>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</si>
  <si>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</si>
  <si>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</si>
  <si>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</si>
  <si>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</si>
  <si>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</si>
  <si>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</si>
  <si>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</si>
  <si>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</si>
  <si>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</si>
  <si>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</si>
  <si>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</si>
  <si>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</si>
  <si>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</si>
  <si>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</si>
  <si>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</si>
  <si>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</si>
  <si>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</si>
  <si>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</si>
  <si>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</si>
  <si>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</si>
  <si>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</si>
  <si>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</si>
  <si>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</si>
  <si>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</si>
  <si>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</si>
  <si>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</si>
  <si>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</si>
  <si>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</si>
  <si>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</si>
  <si>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</si>
  <si>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</si>
  <si>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</si>
  <si>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</si>
  <si>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</si>
  <si>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</si>
  <si>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</si>
  <si>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</si>
  <si>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</si>
  <si>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</si>
  <si>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</si>
  <si>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</si>
  <si>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</si>
  <si>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</si>
  <si>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</si>
  <si>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</si>
  <si>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</si>
  <si>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</si>
  <si>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</si>
  <si>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</si>
  <si>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</si>
  <si>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</si>
  <si>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</si>
  <si>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</si>
  <si>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</si>
  <si>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</si>
  <si>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</si>
  <si>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</si>
  <si>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</si>
  <si>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</si>
  <si>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</si>
  <si>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</si>
  <si>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</si>
  <si>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</si>
  <si>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</si>
  <si>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</si>
  <si>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</si>
  <si>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</si>
  <si>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</si>
  <si>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</si>
  <si>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</si>
  <si>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</si>
  <si>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</si>
  <si>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</si>
  <si>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</si>
  <si>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</si>
  <si>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</si>
  <si>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</si>
  <si>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</si>
  <si>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</si>
  <si>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</si>
  <si>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</si>
  <si>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</si>
  <si>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</si>
  <si>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</si>
  <si>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</si>
  <si>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</si>
  <si>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</si>
  <si>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</si>
  <si>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</si>
  <si>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</si>
  <si>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</si>
  <si>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</si>
  <si>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</si>
  <si>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</si>
  <si>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</si>
  <si>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</si>
  <si>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</si>
  <si>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</si>
  <si>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</si>
  <si>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</si>
  <si>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</si>
  <si>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</si>
  <si>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</si>
  <si>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</si>
  <si>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</si>
  <si>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</si>
  <si>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</si>
  <si>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</si>
  <si>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</si>
  <si>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</si>
  <si>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</si>
  <si>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</si>
  <si>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</si>
  <si>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</si>
  <si>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</si>
  <si>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</si>
  <si>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</si>
  <si>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</si>
  <si>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</si>
  <si>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</si>
  <si>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</si>
  <si>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</si>
  <si>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</si>
  <si>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</si>
  <si>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</si>
  <si>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</si>
  <si>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</si>
  <si>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</si>
  <si>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</si>
  <si>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</si>
  <si>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</si>
  <si>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</si>
  <si>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</si>
  <si>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</si>
  <si>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</si>
  <si>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</si>
  <si>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</si>
  <si>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</si>
  <si>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</si>
  <si>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</si>
  <si>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</si>
  <si>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</si>
  <si>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</si>
  <si>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</si>
  <si>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</si>
  <si>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</si>
  <si>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</si>
  <si>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</si>
  <si>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</si>
  <si>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</si>
  <si>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</si>
  <si>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</si>
  <si>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</si>
  <si>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</si>
  <si>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</si>
  <si>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</si>
  <si>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</si>
  <si>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</si>
  <si>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</si>
  <si>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</si>
  <si>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</si>
  <si>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</si>
  <si>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</si>
  <si>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</si>
  <si>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</si>
  <si>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</si>
  <si>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</si>
  <si>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</si>
  <si>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</si>
  <si>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</si>
  <si>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</si>
  <si>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</si>
  <si>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</si>
  <si>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</si>
  <si>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</si>
  <si>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</si>
  <si>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</si>
  <si>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</si>
  <si>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</si>
  <si>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</si>
  <si>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</si>
  <si>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</si>
  <si>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</si>
  <si>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</si>
  <si>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</si>
  <si>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</si>
  <si>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</si>
  <si>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</si>
  <si>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</si>
  <si>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</si>
  <si>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</si>
  <si>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</si>
  <si>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</si>
  <si>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</si>
  <si>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</si>
  <si>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</si>
  <si>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</si>
  <si>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</si>
  <si>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</si>
  <si>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</si>
  <si>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</si>
  <si>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</si>
  <si>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</si>
  <si>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</si>
  <si>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</si>
  <si>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</si>
  <si>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Фиброэзофагоскопия (ФЭС)</t>
  </si>
  <si>
    <t>Фиброгастродуоденоскопия (ФГДС)</t>
  </si>
  <si>
    <t>Фибробронхоскопия (ФБС)</t>
  </si>
  <si>
    <t>Фиброколоноскопия</t>
  </si>
  <si>
    <t>Тотальная внутривенная анестезия (внутривенный наркоз) дети до 7 лет</t>
  </si>
  <si>
    <t>Комбинированный ингаляционный наркоз (масочный наркоз) дети до 7 лет</t>
  </si>
  <si>
    <t>Комбинированный эндотрахеальный наркоз дети до 7 лет</t>
  </si>
  <si>
    <t>Накожное применение лекарственных препаратов (кожно-скарификационная проба) (без учета аллергенов)</t>
  </si>
  <si>
    <t>Стоимость аллергена (1 проба)</t>
  </si>
  <si>
    <t>Зондирование слезных канальцев, активация слезных точек</t>
  </si>
  <si>
    <t xml:space="preserve">Ультразвуковая допплерография артерий верхних конечностей </t>
  </si>
  <si>
    <t xml:space="preserve">Ультразвуковая допплерография артерий нижних конечностей </t>
  </si>
  <si>
    <t xml:space="preserve">Рентгенография всего черепа, в одной или более проекциях </t>
  </si>
  <si>
    <t>Рентгенография легких цифровая</t>
  </si>
  <si>
    <t>Запись на диск DVD</t>
  </si>
  <si>
    <t>Бар Випс 240 гр 1 уп</t>
  </si>
  <si>
    <t>Оптирей 350 - 50 мл флакон</t>
  </si>
  <si>
    <t>Оптирей 350 - 50 мл шприц</t>
  </si>
  <si>
    <t>Ультравист 370- 50 мл флакон</t>
  </si>
  <si>
    <t>Ультравист 370- 100 мл флакон</t>
  </si>
  <si>
    <t>Омнипак 350- 50 мл флакон</t>
  </si>
  <si>
    <t>Тразограф 76% 20 мл ампула</t>
  </si>
  <si>
    <t>Рентгенологическая пленка Aqfa</t>
  </si>
  <si>
    <t>Сканлюкс 370- 50 мл флакон</t>
  </si>
  <si>
    <t>DVD диск</t>
  </si>
  <si>
    <t>Гадовист р-р 5 мл флакон</t>
  </si>
  <si>
    <t>Гадовист р-р 7,5 мл флакон</t>
  </si>
  <si>
    <t>Гадовист р-р 15 мл флакон</t>
  </si>
  <si>
    <t>Пленка Кодак</t>
  </si>
  <si>
    <t>Шприц для контрастного препарата</t>
  </si>
  <si>
    <t xml:space="preserve">Магнитно-резонансная томография нижней конечности с внутривенным контрастированием </t>
  </si>
  <si>
    <t xml:space="preserve">Магнитно-резонансная томография нижней конечности </t>
  </si>
  <si>
    <t xml:space="preserve">Магнитно-резонансная томография органов брюшной полости с внутривенным контрастированием </t>
  </si>
  <si>
    <t xml:space="preserve">Магнитно-резонансная томография органов брюшной полости </t>
  </si>
  <si>
    <t xml:space="preserve">Магнитно-резонансная томография органов малого таза с внутривенным контрастированием </t>
  </si>
  <si>
    <t xml:space="preserve">Магнитно-резонансная томография органов малого таза </t>
  </si>
  <si>
    <t xml:space="preserve">Магнитно-резонансная томография глазниц с контрастированием </t>
  </si>
  <si>
    <t xml:space="preserve">Магнитно-резонансная томография глазницы </t>
  </si>
  <si>
    <t xml:space="preserve">Магнитно-резонансная томография спинного мозга с контрастированием (один отдел) </t>
  </si>
  <si>
    <t xml:space="preserve">Магнитно-резонансная томография спинного мозга (один отдел) </t>
  </si>
  <si>
    <t xml:space="preserve">Магнитно-резонансная томография головного мозга с контрастированием </t>
  </si>
  <si>
    <t xml:space="preserve">Магнитно-резонансная томография головного мозга </t>
  </si>
  <si>
    <t>Магнитно-резонансная томография головного мозга + безконтрастное исследование сосудов</t>
  </si>
  <si>
    <t>Магнитно-резонансная артериография (одна область)</t>
  </si>
  <si>
    <t>Магнитно-резонансная холангиография</t>
  </si>
  <si>
    <t>МРТ онкоскрининг всего тела (Whole body)</t>
  </si>
  <si>
    <t>Магнитно-резонансная терапия органов грудной клетки</t>
  </si>
  <si>
    <t>Обзорная рентгенография органов брюшной полости (в 2х  проекциях)</t>
  </si>
  <si>
    <t>Тотальная внутривенная анестезия (внутривенный наркоз) дети старше 7 лет</t>
  </si>
  <si>
    <t>Комбинированный ингаляционный наркоз (масочный наркоз) дети старше 7 лет</t>
  </si>
  <si>
    <t>Комбинированный эндотрахеальный наркоз дети старше 7 лет</t>
  </si>
  <si>
    <t>Новый вид исследований</t>
  </si>
  <si>
    <t>телефон исполнителя: 8(8212)721224</t>
  </si>
  <si>
    <t>Субсидии на выполнение государственного задания (ВТ)</t>
  </si>
  <si>
    <t>Субсидии на выполнение государственного задания (ФБ)</t>
  </si>
  <si>
    <t>8.1.2.1.3</t>
  </si>
  <si>
    <t>Субсидии на выполнение государственного задания (паллиатив)</t>
  </si>
  <si>
    <t>8.1.2.1.4</t>
  </si>
  <si>
    <t>Субсидии на выполнение государственного задания (0901)</t>
  </si>
  <si>
    <t>8.1.2.1.5</t>
  </si>
  <si>
    <t>Субсидии на выполнение государственного задания (0902)</t>
  </si>
  <si>
    <t>8.1.2.1.6</t>
  </si>
  <si>
    <t>Субсидии на выполнение государственного задания (0904)</t>
  </si>
  <si>
    <t>8.1.2.2.1</t>
  </si>
  <si>
    <t>Субсидии на иные цели R8540132211000000 (внедрение современных методов борьбы с передачей ВИЧ от матери к ребенку)</t>
  </si>
  <si>
    <t>8.1.2.2.2</t>
  </si>
  <si>
    <t>Субсидии на иные цели R8540132213000075 (возмещение расходов, связанных с реализацией Законов Республики Коми от 31.12.2004 № 78-РЗ, от 06.10.2005 № 93-РЗ, от 05.05.2014 № 30-РЗ для учреждений, функционирующих в системе ОМС, участвующих в оказании специализированной медицинской помощи детям)</t>
  </si>
  <si>
    <t>8.1.2.2.3</t>
  </si>
  <si>
    <t>Субсидии на иные цели R8540111214000076 (погашение просроченной кредиторской задолженности в учреждениях, функционирующих в системе ОМС, в целях проведения мероприятий для оказания стационарной и амбулаторной медицинской помощи, в том числе за счет остатков на начало года)</t>
  </si>
  <si>
    <t>8.1.2.2.4</t>
  </si>
  <si>
    <t>Субсидии на иные цели 20-58330-00000-00000 (иные межбюджетные трансферты на осуществление выплат стимулирующего характера за выполнение особо важных работ медицинским и иным работникам, непосредственно участвующим в оказании медицинской помощи гражданам, у которых выявлена новая коронавирусная инфекция, за счет средств резервного фонда Правительства Российской Федерации)</t>
  </si>
  <si>
    <t>8.1.2.2.5</t>
  </si>
  <si>
    <t>Субсидии на иные цели R8540111648300000 (осуществление выплат стимулирующего характера за особые условия труда и дополнительную нагрузку работникам государственных учреждений здравоохранения Республики Коми, оказывающим медицинскую помощь гражданам, у которых выявлена новая коронавирусная инфекция, и лицам из групп риска заражения новой коронавирусной инфекцией)</t>
  </si>
  <si>
    <t>8.1.2.2.6</t>
  </si>
  <si>
    <t>Субсидии на иные цели 20-58300-00000-00000 (иные межбюджетные трансферты на осуществление выплат стимулирующего характера за особые условия труда и дополнительную нагрузку медицинским работникам, оказывающим медицинскую помощь гражданам, у которых выявлена новая коронавирусная инфекция, и лицам из групп риска заражения новой коронавирусной инфекцией, за счет средств резервного фонда Правительства Российской Федерации)</t>
  </si>
  <si>
    <t>8.1.2.2.7</t>
  </si>
  <si>
    <t>Субсидии на иные цели R8540111611000050 (проведение мероприятий, направленных на предупреждение распространения коронавирусной инфекции);</t>
  </si>
  <si>
    <t>8.1.2.2.8</t>
  </si>
  <si>
    <t>Субсидии на иные цели R8540111614000000 (осуществление стимулирующих выплат работникам государственных учреждений здравоохранения Республики Коми, подверженным риску заражения новой коронавирусной инфекцией)</t>
  </si>
  <si>
    <t>8.1.2.2.9</t>
  </si>
  <si>
    <t>Субсидии на иные цели 20-58360-00000-00000 (иные межбюджетные трансферты на софинансирование расходных обязательств субъектов Российской Федерации по финансовому обеспечению расходов, связанных с оплатой отпусков и выплатой компенсации за неиспользованные отпуска медицинским и иным работникам, которым в 2020 году предоставлялись выплаты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субъектами Российской Федерации расходов на указанные цели, за счет средств резервного фонда Правительства Российской Федерации)</t>
  </si>
  <si>
    <t>8.1.2.2.10</t>
  </si>
  <si>
    <t>Субсидии на иные цели R8540111616000000 (осуществление единовременных денежных выплат отдельным категориям работников государственных учреждений здравоохранения Республики Коми в случае заболевания новой коронавирусной инфекцией или внебольничной пневмонией в период осуществления трудовых обязанностей)</t>
  </si>
  <si>
    <t>8.1.2.2.11</t>
  </si>
  <si>
    <t>Субсидии на иные цели R8540132213000006 (организация и проведение обучения на симуляционном оборудовании сотрудников медицинских учреждений, участвующих в оказании специализированной медицинской помощи детям)</t>
  </si>
  <si>
    <t>8.1.2.2.12</t>
  </si>
  <si>
    <t>Субсидии на иные цели R8540132399000002 (приобретение основных средств в целях создания условий для оказания специализированной медицинской помощи детям, в том числе за счет остатков на начало года)</t>
  </si>
  <si>
    <t>8.1.2.2.13</t>
  </si>
  <si>
    <t>Субсидии на иные цели R8540134599000083 (модернизация локально-вычислительных сетей в целях организации деятельности учреждений здравоохранения, участвующих в оказании специализированной медицинской помощи детям)</t>
  </si>
  <si>
    <t>8.1.2.2.14</t>
  </si>
  <si>
    <t>Субсидии на иные цели R.854.01.3.N4.00000.081 (Развитие материально-технической базы детских поликлиник и детских поликлинических отделений медицинских организаций)</t>
  </si>
  <si>
    <t>8.2.2.1</t>
  </si>
  <si>
    <t>8.2.2.2</t>
  </si>
  <si>
    <t>Доходы от собственности</t>
  </si>
  <si>
    <t>8.2.2.3</t>
  </si>
  <si>
    <t>Доходы от сумм принудительного изъятия</t>
  </si>
  <si>
    <t>8.2.2.4</t>
  </si>
  <si>
    <t>Прочие доходы</t>
  </si>
  <si>
    <t>8.2.2.5</t>
  </si>
  <si>
    <t>Доходы от выбытия мат.запасов</t>
  </si>
  <si>
    <t>8.2.2.6</t>
  </si>
  <si>
    <t>Поступления на счета бюджетов в т.ч.депозиты</t>
  </si>
  <si>
    <t>8.3.2.1</t>
  </si>
  <si>
    <t>Средства ОМС в рамках базовой программы обязательного медицинского страхования</t>
  </si>
  <si>
    <t>8.3.2.2</t>
  </si>
  <si>
    <t>Поступления на счета бюджетов в т.ч. возврат ден средств прошлых лет косгу 510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</si>
</sst>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#,##0.00_ ;[Red]\-#,##0.00\ "/>
    <numFmt numFmtId="166" formatCode="#,##0_ ;\-#,##0\ "/>
    <numFmt numFmtId="167" formatCode="#,##0.0_ ;\-#,##0.0\ "/>
    <numFmt numFmtId="168" formatCode="0.0"/>
    <numFmt numFmtId="169" formatCode="0.00_)"/>
  </numFmts>
  <fonts count="17"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18">
    <xf numFmtId="0" fontId="0" fillId="0" borderId="0" xfId="0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wrapText="1"/>
    </xf>
    <xf numFmtId="0" fontId="5" fillId="3" borderId="7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wrapText="1"/>
    </xf>
    <xf numFmtId="0" fontId="1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49" fontId="5" fillId="3" borderId="3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right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2" fontId="13" fillId="0" borderId="0" xfId="0" applyNumberFormat="1" applyFont="1" applyFill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164" fontId="1" fillId="0" borderId="1" xfId="1" applyFont="1" applyFill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center" vertical="center"/>
    </xf>
    <xf numFmtId="167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vertical="center"/>
    </xf>
    <xf numFmtId="0" fontId="1" fillId="0" borderId="1" xfId="0" applyFont="1" applyBorder="1" applyAlignment="1">
      <alignment horizontal="right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9" fontId="13" fillId="0" borderId="3" xfId="0" applyNumberFormat="1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4" fontId="13" fillId="0" borderId="1" xfId="0" applyNumberFormat="1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right" wrapText="1"/>
    </xf>
    <xf numFmtId="1" fontId="13" fillId="0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left" wrapText="1"/>
    </xf>
    <xf numFmtId="0" fontId="1" fillId="0" borderId="1" xfId="0" applyNumberFormat="1" applyFont="1" applyFill="1" applyBorder="1" applyAlignment="1" applyProtection="1">
      <alignment vertical="center" wrapText="1"/>
    </xf>
    <xf numFmtId="168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Fill="1" applyBorder="1"/>
    <xf numFmtId="0" fontId="16" fillId="0" borderId="1" xfId="0" applyFont="1" applyBorder="1"/>
    <xf numFmtId="0" fontId="1" fillId="0" borderId="1" xfId="0" applyFont="1" applyBorder="1" applyAlignment="1"/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wrapText="1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Fill="1" applyBorder="1" applyAlignment="1">
      <alignment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6" fillId="0" borderId="1" xfId="0" applyFont="1" applyFill="1" applyBorder="1"/>
    <xf numFmtId="169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165" fontId="1" fillId="0" borderId="6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vertical="center" wrapText="1"/>
    </xf>
    <xf numFmtId="165" fontId="1" fillId="0" borderId="6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2" fontId="1" fillId="0" borderId="1" xfId="0" applyNumberFormat="1" applyFont="1" applyFill="1" applyBorder="1" applyAlignment="1">
      <alignment horizontal="right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wrapText="1"/>
    </xf>
    <xf numFmtId="49" fontId="1" fillId="0" borderId="6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center" wrapText="1"/>
    </xf>
    <xf numFmtId="4" fontId="1" fillId="0" borderId="9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9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2" fillId="0" borderId="4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2" fillId="0" borderId="11" xfId="0" applyFont="1" applyFill="1" applyBorder="1" applyAlignment="1">
      <alignment horizontal="justify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0" fontId="13" fillId="0" borderId="11" xfId="0" applyNumberFormat="1" applyFont="1" applyFill="1" applyBorder="1" applyAlignment="1">
      <alignment horizontal="left" vertical="center" wrapText="1"/>
    </xf>
    <xf numFmtId="0" fontId="13" fillId="0" borderId="9" xfId="0" applyNumberFormat="1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justify" vertical="center" wrapText="1"/>
    </xf>
    <xf numFmtId="0" fontId="13" fillId="0" borderId="4" xfId="0" applyFont="1" applyFill="1" applyBorder="1" applyAlignment="1">
      <alignment horizontal="justify" vertical="center" wrapText="1"/>
    </xf>
    <xf numFmtId="0" fontId="13" fillId="0" borderId="11" xfId="0" applyFont="1" applyFill="1" applyBorder="1" applyAlignment="1">
      <alignment horizontal="justify" vertical="center" wrapText="1"/>
    </xf>
    <xf numFmtId="0" fontId="13" fillId="0" borderId="9" xfId="0" applyFont="1" applyFill="1" applyBorder="1" applyAlignment="1">
      <alignment horizontal="justify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center" wrapText="1"/>
    </xf>
    <xf numFmtId="4" fontId="1" fillId="0" borderId="9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5" fillId="0" borderId="9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right" vertical="top" wrapText="1"/>
    </xf>
    <xf numFmtId="165" fontId="1" fillId="0" borderId="6" xfId="0" applyNumberFormat="1" applyFont="1" applyFill="1" applyBorder="1" applyAlignment="1">
      <alignment horizontal="right" vertical="top" wrapText="1"/>
    </xf>
    <xf numFmtId="165" fontId="1" fillId="0" borderId="5" xfId="1" applyNumberFormat="1" applyFont="1" applyFill="1" applyBorder="1" applyAlignment="1">
      <alignment horizontal="right" vertical="center" wrapText="1"/>
    </xf>
    <xf numFmtId="165" fontId="1" fillId="0" borderId="6" xfId="1" applyNumberFormat="1" applyFont="1" applyFill="1" applyBorder="1" applyAlignment="1">
      <alignment horizontal="right" vertical="center" wrapText="1"/>
    </xf>
    <xf numFmtId="165" fontId="1" fillId="0" borderId="5" xfId="0" applyNumberFormat="1" applyFont="1" applyFill="1" applyBorder="1" applyAlignment="1">
      <alignment vertical="top" wrapText="1"/>
    </xf>
    <xf numFmtId="165" fontId="1" fillId="0" borderId="6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wrapText="1"/>
    </xf>
    <xf numFmtId="49" fontId="1" fillId="0" borderId="6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opLeftCell="A28" zoomScale="70" zoomScaleNormal="70" workbookViewId="0">
      <selection activeCell="C51" sqref="C51"/>
    </sheetView>
  </sheetViews>
  <sheetFormatPr defaultColWidth="18.6640625" defaultRowHeight="13.8"/>
  <cols>
    <col min="1" max="1" width="15.33203125" style="6" customWidth="1"/>
    <col min="2" max="2" width="25.33203125" style="6" customWidth="1"/>
    <col min="3" max="3" width="22.33203125" style="6" customWidth="1"/>
    <col min="4" max="4" width="28.109375" style="6" customWidth="1"/>
    <col min="5" max="16384" width="18.6640625" style="6"/>
  </cols>
  <sheetData>
    <row r="1" spans="2:8" s="5" customFormat="1" ht="12">
      <c r="H1" s="3"/>
    </row>
    <row r="2" spans="2:8" s="5" customFormat="1" ht="22.8">
      <c r="B2" s="196" t="s">
        <v>144</v>
      </c>
      <c r="C2" s="196"/>
      <c r="D2" s="196"/>
      <c r="E2" s="16"/>
      <c r="F2" s="196" t="s">
        <v>145</v>
      </c>
      <c r="G2" s="196"/>
      <c r="H2" s="196"/>
    </row>
    <row r="3" spans="2:8" s="5" customFormat="1" ht="18">
      <c r="B3" s="16"/>
      <c r="C3" s="16"/>
      <c r="D3" s="16"/>
      <c r="E3" s="16"/>
      <c r="F3" s="16"/>
      <c r="G3" s="16"/>
      <c r="H3" s="16"/>
    </row>
    <row r="4" spans="2:8" s="5" customFormat="1" ht="84" customHeight="1">
      <c r="B4" s="197" t="s">
        <v>280</v>
      </c>
      <c r="C4" s="197"/>
      <c r="D4" s="197"/>
      <c r="E4" s="16"/>
      <c r="F4" s="198" t="s">
        <v>263</v>
      </c>
      <c r="G4" s="198"/>
      <c r="H4" s="198"/>
    </row>
    <row r="5" spans="2:8" s="5" customFormat="1" ht="36.75" customHeight="1">
      <c r="B5" s="16"/>
      <c r="C5" s="16"/>
      <c r="D5" s="16"/>
      <c r="E5" s="16"/>
      <c r="F5" s="199" t="s">
        <v>264</v>
      </c>
      <c r="G5" s="199"/>
      <c r="H5" s="199"/>
    </row>
    <row r="6" spans="2:8" s="5" customFormat="1" ht="18">
      <c r="B6" s="16"/>
      <c r="C6" s="16"/>
      <c r="D6" s="16"/>
      <c r="E6" s="16"/>
      <c r="F6" s="16"/>
      <c r="G6" s="16"/>
      <c r="H6" s="17"/>
    </row>
    <row r="7" spans="2:8" s="5" customFormat="1" ht="36" customHeight="1">
      <c r="B7" s="196" t="s">
        <v>265</v>
      </c>
      <c r="C7" s="196"/>
      <c r="D7" s="196"/>
      <c r="E7" s="66"/>
      <c r="F7" s="196" t="s">
        <v>266</v>
      </c>
      <c r="G7" s="196"/>
      <c r="H7" s="196"/>
    </row>
    <row r="8" spans="2:8" s="5" customFormat="1" ht="18">
      <c r="B8" s="190" t="s">
        <v>147</v>
      </c>
      <c r="C8" s="190"/>
      <c r="D8" s="63" t="s">
        <v>146</v>
      </c>
      <c r="E8" s="16"/>
      <c r="F8" s="190" t="s">
        <v>147</v>
      </c>
      <c r="G8" s="190"/>
      <c r="H8" s="63" t="s">
        <v>146</v>
      </c>
    </row>
    <row r="9" spans="2:8" s="5" customFormat="1" ht="18">
      <c r="B9" s="16"/>
      <c r="C9" s="16"/>
      <c r="D9" s="16"/>
      <c r="E9" s="16"/>
      <c r="F9" s="16"/>
      <c r="G9" s="16"/>
      <c r="H9" s="16"/>
    </row>
    <row r="10" spans="2:8" s="5" customFormat="1" ht="18">
      <c r="B10" s="190" t="s">
        <v>267</v>
      </c>
      <c r="C10" s="190"/>
      <c r="D10" s="190"/>
      <c r="E10" s="16"/>
      <c r="F10" s="190" t="s">
        <v>267</v>
      </c>
      <c r="G10" s="190"/>
      <c r="H10" s="190"/>
    </row>
    <row r="11" spans="2:8" s="5" customFormat="1" ht="18">
      <c r="B11" s="16"/>
      <c r="C11" s="16"/>
      <c r="D11" s="16"/>
      <c r="E11" s="16"/>
      <c r="F11" s="16"/>
      <c r="G11" s="16"/>
      <c r="H11" s="17"/>
    </row>
    <row r="12" spans="2:8" s="5" customFormat="1" ht="18">
      <c r="B12" s="16"/>
      <c r="C12" s="16"/>
      <c r="D12" s="16"/>
      <c r="E12" s="16"/>
      <c r="F12" s="16"/>
      <c r="G12" s="16"/>
      <c r="H12" s="17"/>
    </row>
    <row r="13" spans="2:8" s="5" customFormat="1" ht="12">
      <c r="H13" s="3"/>
    </row>
    <row r="14" spans="2:8" s="5" customFormat="1" ht="22.8">
      <c r="B14" s="202" t="s">
        <v>268</v>
      </c>
      <c r="C14" s="202"/>
      <c r="D14" s="202"/>
      <c r="E14" s="202"/>
      <c r="F14" s="202"/>
      <c r="G14" s="202"/>
      <c r="H14" s="202"/>
    </row>
    <row r="15" spans="2:8" s="5" customFormat="1" ht="18">
      <c r="B15" s="192" t="s">
        <v>148</v>
      </c>
      <c r="C15" s="192"/>
      <c r="D15" s="192"/>
      <c r="E15" s="192"/>
      <c r="F15" s="192"/>
      <c r="G15" s="192"/>
      <c r="H15" s="192"/>
    </row>
    <row r="16" spans="2:8" s="5" customFormat="1" ht="12">
      <c r="H16" s="3"/>
    </row>
    <row r="17" spans="1:8" s="5" customFormat="1" ht="12">
      <c r="H17" s="3"/>
    </row>
    <row r="18" spans="1:8" s="1" customFormat="1" ht="24.6">
      <c r="A18" s="2"/>
      <c r="B18" s="193" t="s">
        <v>28</v>
      </c>
      <c r="C18" s="193"/>
      <c r="D18" s="193"/>
      <c r="E18" s="193"/>
      <c r="F18" s="193"/>
      <c r="G18" s="193"/>
      <c r="H18" s="193"/>
    </row>
    <row r="19" spans="1:8" s="1" customFormat="1" ht="22.8">
      <c r="A19" s="2"/>
      <c r="B19" s="194" t="s">
        <v>173</v>
      </c>
      <c r="C19" s="194"/>
      <c r="D19" s="194"/>
      <c r="E19" s="194"/>
      <c r="F19" s="194"/>
      <c r="G19" s="194"/>
      <c r="H19" s="194"/>
    </row>
    <row r="20" spans="1:8" s="1" customFormat="1" ht="22.8">
      <c r="A20" s="2"/>
      <c r="B20" s="195" t="s">
        <v>174</v>
      </c>
      <c r="C20" s="195"/>
      <c r="D20" s="195"/>
      <c r="E20" s="195"/>
      <c r="F20" s="195"/>
      <c r="G20" s="195"/>
      <c r="H20" s="195"/>
    </row>
    <row r="21" spans="1:8" s="1" customFormat="1" ht="22.8">
      <c r="A21" s="2"/>
      <c r="B21" s="195" t="s">
        <v>176</v>
      </c>
      <c r="C21" s="195"/>
      <c r="D21" s="195"/>
      <c r="E21" s="195"/>
      <c r="F21" s="195"/>
      <c r="G21" s="195"/>
      <c r="H21" s="195"/>
    </row>
    <row r="22" spans="1:8" s="1" customFormat="1" ht="22.8">
      <c r="A22" s="2"/>
      <c r="B22" s="195" t="s">
        <v>175</v>
      </c>
      <c r="C22" s="195"/>
      <c r="D22" s="195"/>
      <c r="E22" s="195"/>
      <c r="F22" s="195"/>
      <c r="G22" s="195"/>
      <c r="H22" s="195"/>
    </row>
    <row r="23" spans="1:8" s="1" customFormat="1" ht="22.8">
      <c r="A23" s="2"/>
      <c r="B23" s="195" t="s">
        <v>281</v>
      </c>
      <c r="C23" s="195"/>
      <c r="D23" s="195"/>
      <c r="E23" s="195"/>
      <c r="F23" s="195"/>
      <c r="G23" s="195"/>
      <c r="H23" s="195"/>
    </row>
    <row r="24" spans="1:8" s="1" customFormat="1" ht="22.8">
      <c r="A24" s="2"/>
      <c r="B24" s="65"/>
      <c r="C24" s="65"/>
      <c r="D24" s="65"/>
      <c r="E24" s="65"/>
      <c r="F24" s="65"/>
      <c r="G24" s="65"/>
      <c r="H24" s="65"/>
    </row>
    <row r="25" spans="1:8" s="1" customFormat="1" ht="16.8">
      <c r="A25" s="2"/>
      <c r="B25" s="9"/>
      <c r="C25" s="9"/>
      <c r="D25" s="9"/>
      <c r="E25" s="9"/>
      <c r="F25" s="9"/>
      <c r="G25" s="9"/>
      <c r="H25" s="9"/>
    </row>
    <row r="26" spans="1:8" s="1" customFormat="1" ht="22.8">
      <c r="A26" s="2"/>
      <c r="B26" s="9"/>
      <c r="C26" s="204" t="s">
        <v>282</v>
      </c>
      <c r="D26" s="204"/>
      <c r="E26" s="204"/>
      <c r="F26" s="204"/>
      <c r="G26" s="204"/>
      <c r="H26" s="9"/>
    </row>
    <row r="28" spans="1:8" ht="27" customHeight="1">
      <c r="B28" s="200" t="s">
        <v>149</v>
      </c>
      <c r="C28" s="200"/>
      <c r="D28" s="18"/>
      <c r="E28" s="201" t="s">
        <v>269</v>
      </c>
      <c r="F28" s="201"/>
      <c r="G28" s="201"/>
      <c r="H28" s="201"/>
    </row>
    <row r="29" spans="1:8" ht="66.75" customHeight="1">
      <c r="B29" s="200" t="s">
        <v>150</v>
      </c>
      <c r="C29" s="200"/>
      <c r="D29" s="200"/>
      <c r="E29" s="201" t="s">
        <v>270</v>
      </c>
      <c r="F29" s="201"/>
      <c r="G29" s="201"/>
      <c r="H29" s="201"/>
    </row>
    <row r="30" spans="1:8" ht="33.75" customHeight="1">
      <c r="B30" s="62" t="s">
        <v>151</v>
      </c>
      <c r="C30" s="66"/>
      <c r="D30" s="66"/>
      <c r="E30" s="197" t="s">
        <v>271</v>
      </c>
      <c r="F30" s="197"/>
      <c r="G30" s="197"/>
      <c r="H30" s="197"/>
    </row>
    <row r="31" spans="1:8" ht="45" customHeight="1">
      <c r="B31" s="200" t="s">
        <v>152</v>
      </c>
      <c r="C31" s="200"/>
      <c r="D31" s="200"/>
      <c r="E31" s="197" t="s">
        <v>271</v>
      </c>
      <c r="F31" s="197"/>
      <c r="G31" s="197"/>
      <c r="H31" s="197"/>
    </row>
    <row r="32" spans="1:8" ht="27.75" customHeight="1">
      <c r="B32" s="206" t="s">
        <v>153</v>
      </c>
      <c r="C32" s="206"/>
      <c r="D32" s="206"/>
      <c r="E32" s="203">
        <v>1101487086</v>
      </c>
      <c r="F32" s="203"/>
      <c r="G32" s="203"/>
      <c r="H32" s="203"/>
    </row>
    <row r="33" spans="2:8" ht="25.5" customHeight="1">
      <c r="B33" s="206" t="s">
        <v>154</v>
      </c>
      <c r="C33" s="206"/>
      <c r="D33" s="206"/>
      <c r="E33" s="203">
        <v>110101001</v>
      </c>
      <c r="F33" s="203"/>
      <c r="G33" s="203"/>
      <c r="H33" s="203"/>
    </row>
    <row r="34" spans="2:8" ht="24.75" customHeight="1">
      <c r="B34" s="206" t="s">
        <v>155</v>
      </c>
      <c r="C34" s="206"/>
      <c r="D34" s="206"/>
      <c r="E34" s="205" t="s">
        <v>272</v>
      </c>
      <c r="F34" s="205"/>
      <c r="G34" s="205"/>
      <c r="H34" s="205"/>
    </row>
    <row r="35" spans="2:8" ht="28.5" customHeight="1">
      <c r="B35" s="206" t="s">
        <v>159</v>
      </c>
      <c r="C35" s="206"/>
      <c r="D35" s="206"/>
      <c r="E35" s="203" t="s">
        <v>273</v>
      </c>
      <c r="F35" s="203"/>
      <c r="G35" s="203"/>
      <c r="H35" s="203"/>
    </row>
    <row r="36" spans="2:8" ht="27.75" customHeight="1">
      <c r="B36" s="206" t="s">
        <v>160</v>
      </c>
      <c r="C36" s="206"/>
      <c r="D36" s="206"/>
      <c r="E36" s="203" t="s">
        <v>274</v>
      </c>
      <c r="F36" s="203"/>
      <c r="G36" s="203"/>
      <c r="H36" s="203"/>
    </row>
    <row r="37" spans="2:8" ht="22.8">
      <c r="B37" s="66"/>
      <c r="C37" s="66"/>
      <c r="D37" s="66"/>
      <c r="E37" s="66"/>
      <c r="F37" s="66"/>
      <c r="G37" s="66"/>
      <c r="H37" s="66"/>
    </row>
    <row r="39" spans="2:8" ht="30" customHeight="1">
      <c r="B39" s="13" t="s">
        <v>156</v>
      </c>
      <c r="C39" s="12"/>
      <c r="D39" s="12"/>
      <c r="E39" s="190" t="s">
        <v>266</v>
      </c>
      <c r="F39" s="190"/>
      <c r="G39" s="190"/>
    </row>
    <row r="40" spans="2:8">
      <c r="B40" s="14"/>
      <c r="E40" s="191" t="s">
        <v>147</v>
      </c>
      <c r="F40" s="191"/>
      <c r="G40" s="6" t="s">
        <v>146</v>
      </c>
    </row>
    <row r="41" spans="2:8">
      <c r="B41" s="14"/>
      <c r="E41" s="64"/>
      <c r="F41" s="64"/>
    </row>
    <row r="42" spans="2:8" ht="18">
      <c r="B42" s="15" t="s">
        <v>157</v>
      </c>
      <c r="E42" s="190" t="s">
        <v>275</v>
      </c>
      <c r="F42" s="190"/>
      <c r="G42" s="190"/>
    </row>
    <row r="43" spans="2:8">
      <c r="B43" s="14"/>
      <c r="E43" s="191" t="s">
        <v>147</v>
      </c>
      <c r="F43" s="191"/>
      <c r="G43" s="6" t="s">
        <v>146</v>
      </c>
    </row>
    <row r="44" spans="2:8">
      <c r="B44" s="14"/>
    </row>
    <row r="45" spans="2:8" ht="18">
      <c r="B45" s="15" t="s">
        <v>158</v>
      </c>
      <c r="E45" s="190" t="s">
        <v>276</v>
      </c>
      <c r="F45" s="190"/>
      <c r="G45" s="190"/>
    </row>
    <row r="46" spans="2:8">
      <c r="B46" s="14"/>
      <c r="E46" s="191" t="s">
        <v>147</v>
      </c>
      <c r="F46" s="191"/>
      <c r="G46" s="6" t="s">
        <v>146</v>
      </c>
    </row>
    <row r="47" spans="2:8" ht="18">
      <c r="B47" s="14"/>
      <c r="E47" s="190" t="s">
        <v>277</v>
      </c>
      <c r="F47" s="190"/>
      <c r="G47" s="190"/>
    </row>
    <row r="48" spans="2:8">
      <c r="B48" s="14"/>
      <c r="E48" s="191" t="s">
        <v>147</v>
      </c>
      <c r="F48" s="191"/>
      <c r="G48" s="6" t="s">
        <v>146</v>
      </c>
    </row>
    <row r="49" spans="2:7" ht="18">
      <c r="B49" s="14"/>
      <c r="E49" s="190" t="s">
        <v>278</v>
      </c>
      <c r="F49" s="190"/>
      <c r="G49" s="190"/>
    </row>
    <row r="50" spans="2:7">
      <c r="B50" s="14"/>
      <c r="E50" s="191" t="s">
        <v>147</v>
      </c>
      <c r="F50" s="191"/>
      <c r="G50" s="6" t="s">
        <v>146</v>
      </c>
    </row>
    <row r="51" spans="2:7" ht="18" customHeight="1">
      <c r="B51" s="14" t="s">
        <v>1498</v>
      </c>
      <c r="F51" s="14" t="s">
        <v>279</v>
      </c>
    </row>
    <row r="55" spans="2:7" ht="18" customHeight="1"/>
  </sheetData>
  <mergeCells count="47">
    <mergeCell ref="B22:H22"/>
    <mergeCell ref="B23:H23"/>
    <mergeCell ref="B14:H14"/>
    <mergeCell ref="E36:H36"/>
    <mergeCell ref="C26:G26"/>
    <mergeCell ref="B28:C28"/>
    <mergeCell ref="E28:H28"/>
    <mergeCell ref="E34:H34"/>
    <mergeCell ref="B35:D35"/>
    <mergeCell ref="E35:H35"/>
    <mergeCell ref="B36:D36"/>
    <mergeCell ref="B32:D32"/>
    <mergeCell ref="E32:H32"/>
    <mergeCell ref="B33:D33"/>
    <mergeCell ref="E33:H33"/>
    <mergeCell ref="B34:D34"/>
    <mergeCell ref="B29:D29"/>
    <mergeCell ref="E29:H29"/>
    <mergeCell ref="E30:H30"/>
    <mergeCell ref="B31:D31"/>
    <mergeCell ref="E31:H31"/>
    <mergeCell ref="E48:F48"/>
    <mergeCell ref="E47:G47"/>
    <mergeCell ref="E46:F46"/>
    <mergeCell ref="E49:G49"/>
    <mergeCell ref="E50:F50"/>
    <mergeCell ref="B2:D2"/>
    <mergeCell ref="F2:H2"/>
    <mergeCell ref="B4:D4"/>
    <mergeCell ref="F4:H4"/>
    <mergeCell ref="F5:H5"/>
    <mergeCell ref="B7:D7"/>
    <mergeCell ref="F7:H7"/>
    <mergeCell ref="B8:C8"/>
    <mergeCell ref="F8:G8"/>
    <mergeCell ref="B10:D10"/>
    <mergeCell ref="F10:H10"/>
    <mergeCell ref="B15:H15"/>
    <mergeCell ref="B18:H18"/>
    <mergeCell ref="B19:H19"/>
    <mergeCell ref="B20:H20"/>
    <mergeCell ref="B21:H21"/>
    <mergeCell ref="E39:G39"/>
    <mergeCell ref="E40:F40"/>
    <mergeCell ref="E42:G42"/>
    <mergeCell ref="E43:F43"/>
    <mergeCell ref="E45:G45"/>
  </mergeCells>
  <phoneticPr fontId="7" type="noConversion"/>
  <pageMargins left="0.78740157480314965" right="0.78740157480314965" top="0.78740157480314965" bottom="0.78740157480314965" header="0.51181102362204722" footer="0.51181102362204722"/>
  <pageSetup paperSize="9"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8"/>
  <sheetViews>
    <sheetView topLeftCell="A46" zoomScale="110" zoomScaleNormal="110" zoomScaleSheetLayoutView="110" workbookViewId="0">
      <selection activeCell="D40" sqref="D40"/>
    </sheetView>
  </sheetViews>
  <sheetFormatPr defaultColWidth="18.6640625" defaultRowHeight="10.199999999999999" outlineLevelRow="1"/>
  <cols>
    <col min="1" max="1" width="6.33203125" style="21" customWidth="1"/>
    <col min="2" max="2" width="47.5546875" style="21" customWidth="1"/>
    <col min="3" max="3" width="17" style="21" customWidth="1"/>
    <col min="4" max="4" width="16.6640625" style="21" customWidth="1"/>
    <col min="5" max="5" width="17.6640625" style="21" customWidth="1"/>
    <col min="6" max="16384" width="18.6640625" style="21"/>
  </cols>
  <sheetData>
    <row r="1" spans="1:8">
      <c r="A1" s="70"/>
      <c r="B1" s="218" t="s">
        <v>3</v>
      </c>
      <c r="C1" s="218"/>
      <c r="D1" s="218"/>
      <c r="E1" s="218"/>
      <c r="F1" s="218"/>
      <c r="G1" s="218"/>
      <c r="H1" s="219"/>
    </row>
    <row r="2" spans="1:8">
      <c r="A2" s="42"/>
      <c r="B2" s="220" t="s">
        <v>49</v>
      </c>
      <c r="C2" s="220"/>
      <c r="D2" s="220"/>
      <c r="E2" s="220"/>
      <c r="F2" s="220"/>
      <c r="G2" s="220"/>
      <c r="H2" s="221"/>
    </row>
    <row r="3" spans="1:8" s="45" customFormat="1" ht="28.5" customHeight="1">
      <c r="A3" s="43">
        <v>1</v>
      </c>
      <c r="B3" s="222" t="s">
        <v>43</v>
      </c>
      <c r="C3" s="223"/>
      <c r="D3" s="223"/>
      <c r="E3" s="223"/>
      <c r="F3" s="223"/>
      <c r="G3" s="223"/>
      <c r="H3" s="44" t="s">
        <v>161</v>
      </c>
    </row>
    <row r="4" spans="1:8">
      <c r="A4" s="22" t="s">
        <v>47</v>
      </c>
      <c r="B4" s="224" t="s">
        <v>283</v>
      </c>
      <c r="C4" s="225"/>
      <c r="D4" s="225"/>
      <c r="E4" s="225"/>
      <c r="F4" s="225"/>
      <c r="G4" s="226"/>
      <c r="H4" s="67" t="s">
        <v>284</v>
      </c>
    </row>
    <row r="5" spans="1:8" ht="174" customHeight="1">
      <c r="A5" s="22" t="s">
        <v>285</v>
      </c>
      <c r="B5" s="224" t="s">
        <v>286</v>
      </c>
      <c r="C5" s="225"/>
      <c r="D5" s="225"/>
      <c r="E5" s="225"/>
      <c r="F5" s="225"/>
      <c r="G5" s="226"/>
      <c r="H5" s="67" t="s">
        <v>284</v>
      </c>
    </row>
    <row r="6" spans="1:8">
      <c r="A6" s="22" t="s">
        <v>287</v>
      </c>
      <c r="B6" s="224" t="s">
        <v>288</v>
      </c>
      <c r="C6" s="225"/>
      <c r="D6" s="225"/>
      <c r="E6" s="225"/>
      <c r="F6" s="225"/>
      <c r="G6" s="226"/>
      <c r="H6" s="67" t="s">
        <v>289</v>
      </c>
    </row>
    <row r="7" spans="1:8">
      <c r="A7" s="22" t="s">
        <v>290</v>
      </c>
      <c r="B7" s="224" t="s">
        <v>291</v>
      </c>
      <c r="C7" s="225"/>
      <c r="D7" s="225"/>
      <c r="E7" s="225"/>
      <c r="F7" s="225"/>
      <c r="G7" s="226"/>
      <c r="H7" s="67" t="s">
        <v>284</v>
      </c>
    </row>
    <row r="8" spans="1:8">
      <c r="A8" s="75" t="s">
        <v>292</v>
      </c>
      <c r="B8" s="213" t="s">
        <v>293</v>
      </c>
      <c r="C8" s="214"/>
      <c r="D8" s="214"/>
      <c r="E8" s="214"/>
      <c r="F8" s="214"/>
      <c r="G8" s="215"/>
      <c r="H8" s="67" t="s">
        <v>284</v>
      </c>
    </row>
    <row r="9" spans="1:8">
      <c r="A9" s="42">
        <v>2</v>
      </c>
      <c r="B9" s="222" t="s">
        <v>44</v>
      </c>
      <c r="C9" s="223"/>
      <c r="D9" s="223"/>
      <c r="E9" s="223"/>
      <c r="F9" s="223"/>
      <c r="G9" s="227"/>
      <c r="H9" s="44" t="s">
        <v>161</v>
      </c>
    </row>
    <row r="10" spans="1:8">
      <c r="A10" s="22" t="s">
        <v>50</v>
      </c>
      <c r="B10" s="228"/>
      <c r="C10" s="229"/>
      <c r="D10" s="229"/>
      <c r="E10" s="229"/>
      <c r="F10" s="229"/>
      <c r="G10" s="230"/>
      <c r="H10" s="71"/>
    </row>
    <row r="11" spans="1:8" outlineLevel="1">
      <c r="A11" s="20">
        <v>3</v>
      </c>
      <c r="B11" s="216" t="s">
        <v>6</v>
      </c>
      <c r="C11" s="217"/>
      <c r="D11" s="217"/>
      <c r="E11" s="217"/>
      <c r="F11" s="217"/>
      <c r="G11" s="217"/>
      <c r="H11" s="217"/>
    </row>
    <row r="12" spans="1:8" ht="20.399999999999999" outlineLevel="1">
      <c r="A12" s="67" t="s">
        <v>0</v>
      </c>
      <c r="B12" s="67" t="s">
        <v>45</v>
      </c>
      <c r="C12" s="212" t="s">
        <v>32</v>
      </c>
      <c r="D12" s="212"/>
      <c r="E12" s="212"/>
      <c r="F12" s="212" t="s">
        <v>179</v>
      </c>
      <c r="G12" s="212"/>
      <c r="H12" s="67" t="s">
        <v>162</v>
      </c>
    </row>
    <row r="13" spans="1:8" ht="15.75" customHeight="1" outlineLevel="1">
      <c r="A13" s="22" t="s">
        <v>66</v>
      </c>
      <c r="B13" s="67"/>
      <c r="C13" s="212"/>
      <c r="D13" s="212"/>
      <c r="E13" s="212"/>
      <c r="F13" s="212"/>
      <c r="G13" s="212"/>
      <c r="H13" s="67"/>
    </row>
    <row r="14" spans="1:8" ht="37.5" customHeight="1">
      <c r="A14" s="20">
        <v>4</v>
      </c>
      <c r="B14" s="216" t="s">
        <v>29</v>
      </c>
      <c r="C14" s="217"/>
      <c r="D14" s="217"/>
      <c r="E14" s="217"/>
      <c r="F14" s="217"/>
      <c r="G14" s="217"/>
      <c r="H14" s="217"/>
    </row>
    <row r="15" spans="1:8" ht="30.6">
      <c r="A15" s="68" t="s">
        <v>0</v>
      </c>
      <c r="B15" s="67" t="s">
        <v>58</v>
      </c>
      <c r="C15" s="67" t="s">
        <v>54</v>
      </c>
      <c r="D15" s="67" t="s">
        <v>55</v>
      </c>
      <c r="E15" s="67" t="s">
        <v>56</v>
      </c>
      <c r="F15" s="209" t="s">
        <v>53</v>
      </c>
      <c r="G15" s="211"/>
      <c r="H15" s="67" t="s">
        <v>57</v>
      </c>
    </row>
    <row r="16" spans="1:8" ht="22.5" customHeight="1">
      <c r="A16" s="46" t="s">
        <v>51</v>
      </c>
      <c r="B16" s="71" t="s">
        <v>67</v>
      </c>
      <c r="C16" s="80">
        <v>37302</v>
      </c>
      <c r="D16" s="71" t="s">
        <v>294</v>
      </c>
      <c r="E16" s="71"/>
      <c r="F16" s="68" t="s">
        <v>295</v>
      </c>
      <c r="G16" s="69"/>
      <c r="H16" s="23" t="s">
        <v>296</v>
      </c>
    </row>
    <row r="17" spans="1:8">
      <c r="A17" s="46" t="s">
        <v>52</v>
      </c>
      <c r="B17" s="71" t="s">
        <v>59</v>
      </c>
      <c r="C17" s="71"/>
      <c r="D17" s="71"/>
      <c r="E17" s="71"/>
      <c r="F17" s="71"/>
      <c r="G17" s="71"/>
      <c r="H17" s="71"/>
    </row>
    <row r="18" spans="1:8" ht="35.25" customHeight="1">
      <c r="A18" s="46" t="s">
        <v>297</v>
      </c>
      <c r="B18" s="22" t="s">
        <v>298</v>
      </c>
      <c r="C18" s="80">
        <v>44140</v>
      </c>
      <c r="D18" s="71" t="s">
        <v>304</v>
      </c>
      <c r="E18" s="71" t="s">
        <v>299</v>
      </c>
      <c r="F18" s="71" t="s">
        <v>270</v>
      </c>
      <c r="G18" s="71"/>
      <c r="H18" s="23" t="s">
        <v>303</v>
      </c>
    </row>
    <row r="19" spans="1:8" ht="71.400000000000006">
      <c r="A19" s="46" t="s">
        <v>300</v>
      </c>
      <c r="B19" s="22" t="s">
        <v>301</v>
      </c>
      <c r="C19" s="80">
        <v>42646</v>
      </c>
      <c r="D19" s="71" t="s">
        <v>302</v>
      </c>
      <c r="E19" s="71" t="s">
        <v>299</v>
      </c>
      <c r="F19" s="71" t="s">
        <v>270</v>
      </c>
      <c r="G19" s="71"/>
      <c r="H19" s="71" t="s">
        <v>305</v>
      </c>
    </row>
    <row r="20" spans="1:8">
      <c r="A20" s="46" t="s">
        <v>223</v>
      </c>
      <c r="B20" s="213" t="s">
        <v>62</v>
      </c>
      <c r="C20" s="214"/>
      <c r="D20" s="214"/>
      <c r="E20" s="214"/>
      <c r="F20" s="214"/>
      <c r="G20" s="214"/>
      <c r="H20" s="215"/>
    </row>
    <row r="21" spans="1:8">
      <c r="A21" s="46" t="s">
        <v>224</v>
      </c>
      <c r="B21" s="71"/>
      <c r="C21" s="71"/>
      <c r="D21" s="71"/>
      <c r="E21" s="71"/>
      <c r="F21" s="213"/>
      <c r="G21" s="215"/>
      <c r="H21" s="47"/>
    </row>
    <row r="22" spans="1:8" ht="37.5" customHeight="1">
      <c r="A22" s="76">
        <v>5</v>
      </c>
      <c r="B22" s="207" t="s">
        <v>30</v>
      </c>
      <c r="C22" s="208"/>
      <c r="D22" s="208"/>
      <c r="E22" s="208"/>
      <c r="F22" s="208"/>
      <c r="G22" s="208"/>
      <c r="H22" s="208"/>
    </row>
    <row r="23" spans="1:8">
      <c r="A23" s="77" t="s">
        <v>63</v>
      </c>
      <c r="B23" s="213" t="s">
        <v>78</v>
      </c>
      <c r="C23" s="214"/>
      <c r="D23" s="214"/>
      <c r="E23" s="214"/>
      <c r="F23" s="214"/>
      <c r="G23" s="214"/>
      <c r="H23" s="214"/>
    </row>
    <row r="24" spans="1:8" ht="28.5" customHeight="1">
      <c r="A24" s="231" t="s">
        <v>0</v>
      </c>
      <c r="B24" s="231" t="s">
        <v>65</v>
      </c>
      <c r="C24" s="209" t="s">
        <v>68</v>
      </c>
      <c r="D24" s="210"/>
      <c r="E24" s="211"/>
      <c r="F24" s="212" t="s">
        <v>69</v>
      </c>
      <c r="G24" s="212"/>
      <c r="H24" s="212"/>
    </row>
    <row r="25" spans="1:8" ht="20.399999999999999">
      <c r="A25" s="232"/>
      <c r="B25" s="232"/>
      <c r="C25" s="67" t="s">
        <v>26</v>
      </c>
      <c r="D25" s="67" t="s">
        <v>27</v>
      </c>
      <c r="E25" s="67" t="s">
        <v>33</v>
      </c>
      <c r="F25" s="67" t="s">
        <v>26</v>
      </c>
      <c r="G25" s="67" t="s">
        <v>27</v>
      </c>
      <c r="H25" s="67" t="s">
        <v>33</v>
      </c>
    </row>
    <row r="26" spans="1:8">
      <c r="A26" s="46" t="s">
        <v>71</v>
      </c>
      <c r="B26" s="71" t="s">
        <v>181</v>
      </c>
      <c r="C26" s="78">
        <v>1</v>
      </c>
      <c r="D26" s="78">
        <v>1</v>
      </c>
      <c r="E26" s="83" t="s">
        <v>306</v>
      </c>
      <c r="F26" s="78">
        <f>C26</f>
        <v>1</v>
      </c>
      <c r="G26" s="78">
        <f>D26</f>
        <v>1</v>
      </c>
      <c r="H26" s="83" t="s">
        <v>306</v>
      </c>
    </row>
    <row r="27" spans="1:8" ht="30.6">
      <c r="A27" s="46" t="s">
        <v>72</v>
      </c>
      <c r="B27" s="71" t="s">
        <v>182</v>
      </c>
      <c r="C27" s="78">
        <v>14</v>
      </c>
      <c r="D27" s="78">
        <v>14</v>
      </c>
      <c r="E27" s="83" t="s">
        <v>306</v>
      </c>
      <c r="F27" s="78">
        <f t="shared" ref="F27:F33" si="0">C27</f>
        <v>14</v>
      </c>
      <c r="G27" s="78">
        <f t="shared" ref="G27:G33" si="1">D27</f>
        <v>14</v>
      </c>
      <c r="H27" s="83" t="s">
        <v>306</v>
      </c>
    </row>
    <row r="28" spans="1:8" ht="20.399999999999999">
      <c r="A28" s="46" t="s">
        <v>73</v>
      </c>
      <c r="B28" s="71" t="s">
        <v>183</v>
      </c>
      <c r="C28" s="78">
        <v>189.5</v>
      </c>
      <c r="D28" s="78">
        <v>189.5</v>
      </c>
      <c r="E28" s="84" t="s">
        <v>306</v>
      </c>
      <c r="F28" s="78">
        <f t="shared" si="0"/>
        <v>189.5</v>
      </c>
      <c r="G28" s="78">
        <f t="shared" si="1"/>
        <v>189.5</v>
      </c>
      <c r="H28" s="84" t="s">
        <v>306</v>
      </c>
    </row>
    <row r="29" spans="1:8" ht="20.399999999999999">
      <c r="A29" s="22" t="s">
        <v>184</v>
      </c>
      <c r="B29" s="71" t="s">
        <v>188</v>
      </c>
      <c r="C29" s="67">
        <v>452.75</v>
      </c>
      <c r="D29" s="67">
        <v>452.75</v>
      </c>
      <c r="E29" s="84" t="s">
        <v>306</v>
      </c>
      <c r="F29" s="78">
        <f t="shared" si="0"/>
        <v>452.75</v>
      </c>
      <c r="G29" s="78">
        <f t="shared" si="1"/>
        <v>452.75</v>
      </c>
      <c r="H29" s="84" t="s">
        <v>306</v>
      </c>
    </row>
    <row r="30" spans="1:8" ht="20.399999999999999">
      <c r="A30" s="46" t="s">
        <v>185</v>
      </c>
      <c r="B30" s="71" t="s">
        <v>189</v>
      </c>
      <c r="C30" s="78">
        <v>76</v>
      </c>
      <c r="D30" s="78">
        <v>76</v>
      </c>
      <c r="E30" s="84" t="s">
        <v>306</v>
      </c>
      <c r="F30" s="78">
        <f t="shared" si="0"/>
        <v>76</v>
      </c>
      <c r="G30" s="78">
        <f t="shared" si="1"/>
        <v>76</v>
      </c>
      <c r="H30" s="84" t="s">
        <v>306</v>
      </c>
    </row>
    <row r="31" spans="1:8" ht="30.6">
      <c r="A31" s="46" t="s">
        <v>186</v>
      </c>
      <c r="B31" s="71" t="s">
        <v>190</v>
      </c>
      <c r="C31" s="78">
        <v>5.5</v>
      </c>
      <c r="D31" s="78">
        <v>5.5</v>
      </c>
      <c r="E31" s="84" t="s">
        <v>306</v>
      </c>
      <c r="F31" s="78">
        <f t="shared" si="0"/>
        <v>5.5</v>
      </c>
      <c r="G31" s="78">
        <f t="shared" si="1"/>
        <v>5.5</v>
      </c>
      <c r="H31" s="84" t="s">
        <v>306</v>
      </c>
    </row>
    <row r="32" spans="1:8">
      <c r="A32" s="46" t="s">
        <v>187</v>
      </c>
      <c r="B32" s="71" t="s">
        <v>191</v>
      </c>
      <c r="C32" s="78">
        <v>282.75</v>
      </c>
      <c r="D32" s="78">
        <v>282.75</v>
      </c>
      <c r="E32" s="84" t="s">
        <v>306</v>
      </c>
      <c r="F32" s="78">
        <f t="shared" si="0"/>
        <v>282.75</v>
      </c>
      <c r="G32" s="78">
        <f t="shared" si="1"/>
        <v>282.75</v>
      </c>
      <c r="H32" s="84" t="s">
        <v>306</v>
      </c>
    </row>
    <row r="33" spans="1:9">
      <c r="A33" s="22"/>
      <c r="B33" s="48" t="s">
        <v>70</v>
      </c>
      <c r="C33" s="78">
        <f>SUM(C26:C32)</f>
        <v>1021.5</v>
      </c>
      <c r="D33" s="78">
        <f>SUM(D26:D32)</f>
        <v>1021.5</v>
      </c>
      <c r="E33" s="84" t="s">
        <v>306</v>
      </c>
      <c r="F33" s="78">
        <f t="shared" si="0"/>
        <v>1021.5</v>
      </c>
      <c r="G33" s="78">
        <f t="shared" si="1"/>
        <v>1021.5</v>
      </c>
      <c r="H33" s="84" t="s">
        <v>306</v>
      </c>
      <c r="I33" s="49"/>
    </row>
    <row r="34" spans="1:9" ht="14.25" customHeight="1">
      <c r="A34" s="46" t="s">
        <v>64</v>
      </c>
      <c r="B34" s="213" t="s">
        <v>79</v>
      </c>
      <c r="C34" s="214"/>
      <c r="D34" s="214"/>
      <c r="E34" s="214"/>
      <c r="F34" s="214"/>
      <c r="G34" s="214"/>
      <c r="H34" s="214"/>
    </row>
    <row r="35" spans="1:9" ht="33.75" customHeight="1">
      <c r="A35" s="231" t="s">
        <v>0</v>
      </c>
      <c r="B35" s="231" t="s">
        <v>65</v>
      </c>
      <c r="C35" s="209" t="s">
        <v>68</v>
      </c>
      <c r="D35" s="210"/>
      <c r="E35" s="211"/>
      <c r="F35" s="212" t="s">
        <v>69</v>
      </c>
      <c r="G35" s="212"/>
      <c r="H35" s="212"/>
    </row>
    <row r="36" spans="1:9" ht="20.399999999999999">
      <c r="A36" s="232"/>
      <c r="B36" s="232"/>
      <c r="C36" s="67" t="s">
        <v>26</v>
      </c>
      <c r="D36" s="67" t="s">
        <v>27</v>
      </c>
      <c r="E36" s="67" t="s">
        <v>33</v>
      </c>
      <c r="F36" s="67" t="s">
        <v>26</v>
      </c>
      <c r="G36" s="67" t="s">
        <v>27</v>
      </c>
      <c r="H36" s="67" t="s">
        <v>33</v>
      </c>
    </row>
    <row r="37" spans="1:9" ht="18" customHeight="1">
      <c r="A37" s="46" t="s">
        <v>74</v>
      </c>
      <c r="B37" s="71" t="s">
        <v>193</v>
      </c>
      <c r="C37" s="72" t="s">
        <v>307</v>
      </c>
      <c r="D37" s="72" t="s">
        <v>307</v>
      </c>
      <c r="E37" s="67"/>
      <c r="F37" s="72">
        <v>7</v>
      </c>
      <c r="G37" s="72">
        <v>7</v>
      </c>
      <c r="H37" s="71"/>
    </row>
    <row r="38" spans="1:9" ht="18" customHeight="1">
      <c r="A38" s="46"/>
      <c r="B38" s="71" t="s">
        <v>192</v>
      </c>
      <c r="C38" s="67"/>
      <c r="D38" s="67"/>
      <c r="E38" s="67"/>
      <c r="F38" s="72">
        <v>7</v>
      </c>
      <c r="G38" s="72">
        <v>7</v>
      </c>
      <c r="H38" s="71"/>
    </row>
    <row r="39" spans="1:9" ht="21.75" customHeight="1">
      <c r="A39" s="46" t="s">
        <v>75</v>
      </c>
      <c r="B39" s="71" t="s">
        <v>194</v>
      </c>
      <c r="C39" s="72" t="s">
        <v>307</v>
      </c>
      <c r="D39" s="72" t="s">
        <v>307</v>
      </c>
      <c r="E39" s="67"/>
      <c r="F39" s="72">
        <v>151</v>
      </c>
      <c r="G39" s="72">
        <v>138</v>
      </c>
      <c r="H39" s="19"/>
    </row>
    <row r="40" spans="1:9" ht="21" customHeight="1">
      <c r="A40" s="46"/>
      <c r="B40" s="71" t="s">
        <v>195</v>
      </c>
      <c r="C40" s="67"/>
      <c r="D40" s="67"/>
      <c r="E40" s="67"/>
      <c r="F40" s="72">
        <v>104</v>
      </c>
      <c r="G40" s="72">
        <v>101</v>
      </c>
      <c r="H40" s="71"/>
    </row>
    <row r="41" spans="1:9" ht="21.75" customHeight="1">
      <c r="A41" s="46" t="s">
        <v>76</v>
      </c>
      <c r="B41" s="71" t="s">
        <v>80</v>
      </c>
      <c r="C41" s="72" t="s">
        <v>307</v>
      </c>
      <c r="D41" s="72" t="s">
        <v>307</v>
      </c>
      <c r="E41" s="67"/>
      <c r="F41" s="72">
        <v>368</v>
      </c>
      <c r="G41" s="72">
        <v>384</v>
      </c>
      <c r="H41" s="71"/>
    </row>
    <row r="42" spans="1:9" ht="21.75" customHeight="1">
      <c r="A42" s="46"/>
      <c r="B42" s="71" t="s">
        <v>195</v>
      </c>
      <c r="C42" s="67"/>
      <c r="D42" s="67"/>
      <c r="E42" s="67"/>
      <c r="F42" s="72">
        <v>316</v>
      </c>
      <c r="G42" s="72">
        <v>313</v>
      </c>
      <c r="H42" s="71"/>
    </row>
    <row r="43" spans="1:9" ht="21" customHeight="1">
      <c r="A43" s="46" t="s">
        <v>77</v>
      </c>
      <c r="B43" s="71" t="s">
        <v>81</v>
      </c>
      <c r="C43" s="72" t="s">
        <v>307</v>
      </c>
      <c r="D43" s="72" t="s">
        <v>307</v>
      </c>
      <c r="E43" s="67"/>
      <c r="F43" s="72">
        <v>181</v>
      </c>
      <c r="G43" s="72">
        <v>174</v>
      </c>
      <c r="H43" s="71"/>
    </row>
    <row r="44" spans="1:9" ht="18" customHeight="1">
      <c r="A44" s="46"/>
      <c r="B44" s="71" t="s">
        <v>195</v>
      </c>
      <c r="C44" s="67"/>
      <c r="D44" s="67"/>
      <c r="E44" s="67"/>
      <c r="F44" s="72"/>
      <c r="G44" s="72"/>
      <c r="H44" s="71"/>
    </row>
    <row r="45" spans="1:9" ht="18" customHeight="1">
      <c r="A45" s="22"/>
      <c r="B45" s="48" t="s">
        <v>70</v>
      </c>
      <c r="C45" s="72"/>
      <c r="D45" s="72"/>
      <c r="E45" s="71"/>
      <c r="F45" s="72">
        <v>707</v>
      </c>
      <c r="G45" s="72">
        <v>696</v>
      </c>
      <c r="H45" s="71"/>
    </row>
    <row r="46" spans="1:9" ht="30" customHeight="1">
      <c r="A46" s="79">
        <v>6</v>
      </c>
      <c r="B46" s="207" t="s">
        <v>10</v>
      </c>
      <c r="C46" s="208"/>
      <c r="D46" s="208"/>
      <c r="E46" s="208"/>
      <c r="F46" s="208"/>
    </row>
    <row r="47" spans="1:9" ht="20.399999999999999">
      <c r="A47" s="67" t="s">
        <v>0</v>
      </c>
      <c r="B47" s="67" t="s">
        <v>65</v>
      </c>
      <c r="C47" s="67" t="s">
        <v>26</v>
      </c>
      <c r="D47" s="67" t="s">
        <v>27</v>
      </c>
      <c r="E47" s="67" t="s">
        <v>89</v>
      </c>
      <c r="F47" s="67" t="s">
        <v>225</v>
      </c>
    </row>
    <row r="48" spans="1:9" ht="20.399999999999999">
      <c r="A48" s="23" t="s">
        <v>83</v>
      </c>
      <c r="B48" s="23" t="s">
        <v>226</v>
      </c>
      <c r="C48" s="85">
        <v>46748.21</v>
      </c>
      <c r="D48" s="85">
        <v>47684.19</v>
      </c>
      <c r="E48" s="85">
        <f>D48-C48</f>
        <v>935.9800000000032</v>
      </c>
      <c r="F48" s="87">
        <f>D48/C48*100-100</f>
        <v>2.0021729174229534</v>
      </c>
    </row>
    <row r="49" spans="1:6">
      <c r="A49" s="23" t="s">
        <v>227</v>
      </c>
      <c r="B49" s="23" t="s">
        <v>82</v>
      </c>
      <c r="C49" s="85">
        <v>126491.67</v>
      </c>
      <c r="D49" s="85">
        <v>126950</v>
      </c>
      <c r="E49" s="85">
        <f t="shared" ref="E49:E58" si="2">D49-C49</f>
        <v>458.33000000000175</v>
      </c>
      <c r="F49" s="87">
        <f t="shared" ref="F49:F55" si="3">D49/C49*100-100</f>
        <v>0.3623400655553155</v>
      </c>
    </row>
    <row r="50" spans="1:6" ht="30.6">
      <c r="A50" s="23" t="s">
        <v>84</v>
      </c>
      <c r="B50" s="23" t="s">
        <v>308</v>
      </c>
      <c r="C50" s="85">
        <v>91469.17</v>
      </c>
      <c r="D50" s="85">
        <v>89256.5</v>
      </c>
      <c r="E50" s="85">
        <f t="shared" si="2"/>
        <v>-2212.6699999999983</v>
      </c>
      <c r="F50" s="87">
        <f t="shared" si="3"/>
        <v>-2.4190336481680106</v>
      </c>
    </row>
    <row r="51" spans="1:6">
      <c r="A51" s="23" t="s">
        <v>85</v>
      </c>
      <c r="B51" s="23" t="s">
        <v>309</v>
      </c>
      <c r="C51" s="85">
        <v>87771.61</v>
      </c>
      <c r="D51" s="85">
        <v>110518.39999999999</v>
      </c>
      <c r="E51" s="85">
        <f t="shared" si="2"/>
        <v>22746.789999999994</v>
      </c>
      <c r="F51" s="87">
        <f t="shared" si="3"/>
        <v>25.915885557983941</v>
      </c>
    </row>
    <row r="52" spans="1:6">
      <c r="A52" s="23" t="s">
        <v>86</v>
      </c>
      <c r="B52" s="23" t="s">
        <v>310</v>
      </c>
      <c r="C52" s="85">
        <v>47775.51</v>
      </c>
      <c r="D52" s="85">
        <v>54664.800000000003</v>
      </c>
      <c r="E52" s="85">
        <f t="shared" si="2"/>
        <v>6889.2900000000009</v>
      </c>
      <c r="F52" s="87">
        <f t="shared" si="3"/>
        <v>14.420128639129132</v>
      </c>
    </row>
    <row r="53" spans="1:6">
      <c r="A53" s="23" t="s">
        <v>311</v>
      </c>
      <c r="B53" s="23" t="s">
        <v>313</v>
      </c>
      <c r="C53" s="85">
        <v>32833.19</v>
      </c>
      <c r="D53" s="85">
        <v>34684.400000000001</v>
      </c>
      <c r="E53" s="85">
        <f t="shared" si="2"/>
        <v>1851.2099999999991</v>
      </c>
      <c r="F53" s="87">
        <f t="shared" si="3"/>
        <v>5.6382276592679546</v>
      </c>
    </row>
    <row r="54" spans="1:6" ht="20.399999999999999">
      <c r="A54" s="23" t="s">
        <v>312</v>
      </c>
      <c r="B54" s="23" t="s">
        <v>314</v>
      </c>
      <c r="C54" s="85">
        <v>50555</v>
      </c>
      <c r="D54" s="85">
        <v>68125.899999999994</v>
      </c>
      <c r="E54" s="85">
        <f t="shared" si="2"/>
        <v>17570.899999999994</v>
      </c>
      <c r="F54" s="87">
        <f t="shared" si="3"/>
        <v>34.756008307783588</v>
      </c>
    </row>
    <row r="55" spans="1:6">
      <c r="A55" s="23" t="s">
        <v>315</v>
      </c>
      <c r="B55" s="23" t="s">
        <v>316</v>
      </c>
      <c r="C55" s="85">
        <v>25291.77</v>
      </c>
      <c r="D55" s="85">
        <v>27186.799999999999</v>
      </c>
      <c r="E55" s="85">
        <f t="shared" si="2"/>
        <v>1895.0299999999988</v>
      </c>
      <c r="F55" s="87">
        <f t="shared" si="3"/>
        <v>7.4926744945094725</v>
      </c>
    </row>
    <row r="56" spans="1:6" ht="20.399999999999999">
      <c r="A56" s="23" t="s">
        <v>87</v>
      </c>
      <c r="B56" s="23" t="s">
        <v>90</v>
      </c>
      <c r="C56" s="86">
        <v>277.8</v>
      </c>
      <c r="D56" s="86">
        <v>126.95</v>
      </c>
      <c r="E56" s="85">
        <f t="shared" si="2"/>
        <v>-150.85000000000002</v>
      </c>
      <c r="F56" s="23" t="s">
        <v>228</v>
      </c>
    </row>
    <row r="57" spans="1:6" ht="20.399999999999999">
      <c r="A57" s="23" t="s">
        <v>91</v>
      </c>
      <c r="B57" s="23" t="s">
        <v>229</v>
      </c>
      <c r="C57" s="86">
        <v>681</v>
      </c>
      <c r="D57" s="86">
        <v>680.5</v>
      </c>
      <c r="E57" s="85">
        <f t="shared" si="2"/>
        <v>-0.5</v>
      </c>
      <c r="F57" s="87">
        <f t="shared" ref="F57:F58" si="4">D57/C57*100-100</f>
        <v>-7.3421439060211924E-2</v>
      </c>
    </row>
    <row r="58" spans="1:6" ht="30.6">
      <c r="A58" s="23" t="s">
        <v>92</v>
      </c>
      <c r="B58" s="23" t="s">
        <v>180</v>
      </c>
      <c r="C58" s="86">
        <v>642</v>
      </c>
      <c r="D58" s="86">
        <v>661.9</v>
      </c>
      <c r="E58" s="85">
        <f t="shared" si="2"/>
        <v>19.899999999999977</v>
      </c>
      <c r="F58" s="87">
        <f t="shared" si="4"/>
        <v>3.0996884735202457</v>
      </c>
    </row>
  </sheetData>
  <mergeCells count="31">
    <mergeCell ref="A35:A36"/>
    <mergeCell ref="B35:B36"/>
    <mergeCell ref="F35:H35"/>
    <mergeCell ref="B24:B25"/>
    <mergeCell ref="F15:G15"/>
    <mergeCell ref="A24:A25"/>
    <mergeCell ref="B22:H22"/>
    <mergeCell ref="F21:G21"/>
    <mergeCell ref="B1:H1"/>
    <mergeCell ref="B2:H2"/>
    <mergeCell ref="B11:H11"/>
    <mergeCell ref="F12:G12"/>
    <mergeCell ref="C12:E12"/>
    <mergeCell ref="B3:G3"/>
    <mergeCell ref="B4:G4"/>
    <mergeCell ref="B9:G9"/>
    <mergeCell ref="B10:G10"/>
    <mergeCell ref="B5:G5"/>
    <mergeCell ref="B6:G6"/>
    <mergeCell ref="B7:G7"/>
    <mergeCell ref="B8:G8"/>
    <mergeCell ref="B46:F46"/>
    <mergeCell ref="C24:E24"/>
    <mergeCell ref="F24:H24"/>
    <mergeCell ref="C13:E13"/>
    <mergeCell ref="C35:E35"/>
    <mergeCell ref="B20:H20"/>
    <mergeCell ref="B23:H23"/>
    <mergeCell ref="B34:H34"/>
    <mergeCell ref="F13:G13"/>
    <mergeCell ref="B14:H14"/>
  </mergeCells>
  <phoneticPr fontId="7" type="noConversion"/>
  <pageMargins left="0.98425196850393704" right="0.23622047244094491" top="0.27559055118110237" bottom="0.19685039370078741" header="0.31496062992125984" footer="0.31496062992125984"/>
  <pageSetup paperSize="9" scale="8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9"/>
  <sheetViews>
    <sheetView zoomScale="80" zoomScaleNormal="80" zoomScaleSheetLayoutView="90" workbookViewId="0">
      <selection activeCell="F10" sqref="F10"/>
    </sheetView>
  </sheetViews>
  <sheetFormatPr defaultColWidth="18.6640625" defaultRowHeight="13.8"/>
  <cols>
    <col min="1" max="1" width="9.88671875" style="6" customWidth="1"/>
    <col min="2" max="2" width="47.5546875" style="6" customWidth="1"/>
    <col min="3" max="3" width="15.6640625" style="6" customWidth="1"/>
    <col min="4" max="4" width="16.6640625" style="6" customWidth="1"/>
    <col min="5" max="6" width="18.6640625" style="6"/>
    <col min="7" max="7" width="16.6640625" style="6" customWidth="1"/>
    <col min="8" max="8" width="13.6640625" style="6" customWidth="1"/>
    <col min="9" max="9" width="11.88671875" style="6" customWidth="1"/>
    <col min="10" max="10" width="18.6640625" style="6"/>
    <col min="11" max="11" width="16" style="6" customWidth="1"/>
    <col min="12" max="16384" width="18.6640625" style="6"/>
  </cols>
  <sheetData>
    <row r="1" spans="1:10">
      <c r="A1" s="10"/>
      <c r="B1" s="286" t="s">
        <v>11</v>
      </c>
      <c r="C1" s="286"/>
      <c r="D1" s="286"/>
      <c r="E1" s="286"/>
      <c r="F1" s="286"/>
      <c r="G1" s="286"/>
      <c r="H1" s="286"/>
      <c r="I1" s="286"/>
      <c r="J1" s="287"/>
    </row>
    <row r="2" spans="1:10">
      <c r="A2" s="11"/>
      <c r="B2" s="288" t="s">
        <v>88</v>
      </c>
      <c r="C2" s="288"/>
      <c r="D2" s="288"/>
      <c r="E2" s="288"/>
      <c r="F2" s="288"/>
      <c r="G2" s="288"/>
      <c r="H2" s="288"/>
      <c r="I2" s="288"/>
      <c r="J2" s="289"/>
    </row>
    <row r="3" spans="1:10" s="26" customFormat="1" ht="75" customHeight="1">
      <c r="A3" s="140" t="s">
        <v>0</v>
      </c>
      <c r="B3" s="277" t="s">
        <v>1</v>
      </c>
      <c r="C3" s="278"/>
      <c r="D3" s="279"/>
      <c r="E3" s="141" t="s">
        <v>93</v>
      </c>
      <c r="F3" s="141" t="s">
        <v>98</v>
      </c>
      <c r="G3" s="141" t="s">
        <v>196</v>
      </c>
      <c r="H3" s="81" t="s">
        <v>197</v>
      </c>
    </row>
    <row r="4" spans="1:10" s="26" customFormat="1">
      <c r="A4" s="140">
        <v>1</v>
      </c>
      <c r="B4" s="277">
        <v>2</v>
      </c>
      <c r="C4" s="278"/>
      <c r="D4" s="279"/>
      <c r="E4" s="141">
        <v>3</v>
      </c>
      <c r="F4" s="141">
        <v>4</v>
      </c>
      <c r="G4" s="141">
        <v>5</v>
      </c>
      <c r="H4" s="81">
        <v>6</v>
      </c>
    </row>
    <row r="5" spans="1:10" s="26" customFormat="1" ht="22.5" customHeight="1">
      <c r="A5" s="142" t="s">
        <v>37</v>
      </c>
      <c r="B5" s="254" t="s">
        <v>35</v>
      </c>
      <c r="C5" s="255"/>
      <c r="D5" s="256"/>
      <c r="E5" s="189">
        <v>251401026.12</v>
      </c>
      <c r="F5" s="189">
        <v>511545307.77999997</v>
      </c>
      <c r="G5" s="143">
        <f>SUM(F5-E5)</f>
        <v>260144281.65999997</v>
      </c>
      <c r="H5" s="144">
        <f>SUM(F5/E5*100-100)</f>
        <v>103.47781219310801</v>
      </c>
    </row>
    <row r="6" spans="1:10" s="26" customFormat="1" ht="45" customHeight="1">
      <c r="A6" s="145" t="s">
        <v>38</v>
      </c>
      <c r="B6" s="254" t="s">
        <v>17</v>
      </c>
      <c r="C6" s="255"/>
      <c r="D6" s="256"/>
      <c r="E6" s="143">
        <v>258086.88</v>
      </c>
      <c r="F6" s="143">
        <v>182538.4</v>
      </c>
      <c r="G6" s="143">
        <f>SUM(F6-E6)</f>
        <v>-75548.48000000001</v>
      </c>
      <c r="H6" s="146">
        <f>SUM(F6/E6*100-100)</f>
        <v>-29.272499245215414</v>
      </c>
    </row>
    <row r="7" spans="1:10" s="26" customFormat="1" ht="30" customHeight="1">
      <c r="A7" s="145" t="s">
        <v>34</v>
      </c>
      <c r="B7" s="285" t="s">
        <v>18</v>
      </c>
      <c r="C7" s="285"/>
      <c r="D7" s="285"/>
      <c r="E7" s="189">
        <v>8008184.1799999997</v>
      </c>
      <c r="F7" s="189">
        <v>6876213.5599999996</v>
      </c>
      <c r="G7" s="143">
        <f>SUM(F7-E7)</f>
        <v>-1131970.6200000001</v>
      </c>
      <c r="H7" s="146">
        <f>SUM(F7/E7*100-100)</f>
        <v>-14.135172150848305</v>
      </c>
      <c r="I7" s="147"/>
      <c r="J7" s="147"/>
    </row>
    <row r="8" spans="1:10" s="26" customFormat="1" ht="21.75" customHeight="1">
      <c r="A8" s="145" t="s">
        <v>39</v>
      </c>
      <c r="B8" s="254" t="s">
        <v>99</v>
      </c>
      <c r="C8" s="255"/>
      <c r="D8" s="255"/>
      <c r="E8" s="255"/>
      <c r="F8" s="255"/>
      <c r="G8" s="255"/>
      <c r="H8" s="255"/>
      <c r="I8" s="148"/>
      <c r="J8" s="148"/>
    </row>
    <row r="9" spans="1:10" s="26" customFormat="1" ht="30" customHeight="1">
      <c r="A9" s="290" t="s">
        <v>0</v>
      </c>
      <c r="B9" s="290" t="s">
        <v>1</v>
      </c>
      <c r="C9" s="277" t="s">
        <v>93</v>
      </c>
      <c r="D9" s="279"/>
      <c r="E9" s="277" t="s">
        <v>98</v>
      </c>
      <c r="F9" s="279"/>
      <c r="G9" s="277" t="s">
        <v>36</v>
      </c>
      <c r="H9" s="279"/>
      <c r="I9" s="150"/>
      <c r="J9" s="150"/>
    </row>
    <row r="10" spans="1:10" s="26" customFormat="1" ht="138">
      <c r="A10" s="291"/>
      <c r="B10" s="291"/>
      <c r="C10" s="151" t="s">
        <v>102</v>
      </c>
      <c r="D10" s="152" t="s">
        <v>101</v>
      </c>
      <c r="E10" s="151" t="s">
        <v>102</v>
      </c>
      <c r="F10" s="152" t="s">
        <v>101</v>
      </c>
      <c r="G10" s="151" t="s">
        <v>102</v>
      </c>
      <c r="H10" s="152" t="s">
        <v>101</v>
      </c>
    </row>
    <row r="11" spans="1:10" s="26" customFormat="1">
      <c r="A11" s="153" t="s">
        <v>51</v>
      </c>
      <c r="B11" s="154" t="s">
        <v>40</v>
      </c>
      <c r="C11" s="292">
        <f>SUM(C13:C20)</f>
        <v>72274791.890000001</v>
      </c>
      <c r="D11" s="292"/>
      <c r="E11" s="292">
        <f>SUM(E13:E20)</f>
        <v>72531180.840000004</v>
      </c>
      <c r="F11" s="263"/>
      <c r="G11" s="294">
        <f>SUM(E11/C11*100-100)</f>
        <v>0.35474187236708588</v>
      </c>
      <c r="H11" s="263"/>
    </row>
    <row r="12" spans="1:10" s="26" customFormat="1">
      <c r="A12" s="155"/>
      <c r="B12" s="156" t="s">
        <v>94</v>
      </c>
      <c r="C12" s="293"/>
      <c r="D12" s="293"/>
      <c r="E12" s="293"/>
      <c r="F12" s="264"/>
      <c r="G12" s="295"/>
      <c r="H12" s="264"/>
    </row>
    <row r="13" spans="1:10" s="26" customFormat="1" ht="55.2" customHeight="1">
      <c r="A13" s="155" t="s">
        <v>103</v>
      </c>
      <c r="B13" s="156" t="s">
        <v>95</v>
      </c>
      <c r="C13" s="157">
        <v>57674019.359999999</v>
      </c>
      <c r="D13" s="157"/>
      <c r="E13" s="157">
        <v>60060452.840000004</v>
      </c>
      <c r="F13" s="158"/>
      <c r="G13" s="157">
        <f>SUM(E13/C13*100-100)</f>
        <v>4.1377963708475676</v>
      </c>
      <c r="H13" s="158"/>
    </row>
    <row r="14" spans="1:10" s="26" customFormat="1" ht="27.6">
      <c r="A14" s="82" t="s">
        <v>104</v>
      </c>
      <c r="B14" s="91" t="s">
        <v>96</v>
      </c>
      <c r="C14" s="143">
        <v>2246435.9300000002</v>
      </c>
      <c r="D14" s="157"/>
      <c r="E14" s="143">
        <v>1693561.61</v>
      </c>
      <c r="F14" s="158"/>
      <c r="G14" s="157">
        <f>SUM(E14/C14*100-100)</f>
        <v>-24.611176869842893</v>
      </c>
      <c r="H14" s="158"/>
    </row>
    <row r="15" spans="1:10" s="26" customFormat="1">
      <c r="A15" s="82" t="s">
        <v>105</v>
      </c>
      <c r="B15" s="91" t="s">
        <v>164</v>
      </c>
      <c r="C15" s="143"/>
      <c r="D15" s="157"/>
      <c r="E15" s="143"/>
      <c r="F15" s="158"/>
      <c r="G15" s="157"/>
      <c r="H15" s="158"/>
    </row>
    <row r="16" spans="1:10" s="26" customFormat="1" ht="42.75" customHeight="1">
      <c r="A16" s="82" t="s">
        <v>106</v>
      </c>
      <c r="B16" s="91" t="s">
        <v>165</v>
      </c>
      <c r="C16" s="143">
        <v>1404215.59</v>
      </c>
      <c r="D16" s="157"/>
      <c r="E16" s="143">
        <v>698760.56</v>
      </c>
      <c r="F16" s="158"/>
      <c r="G16" s="157">
        <f>SUM(E16/C16*100-100)</f>
        <v>-50.238370448514956</v>
      </c>
      <c r="H16" s="158"/>
    </row>
    <row r="17" spans="1:8" s="26" customFormat="1">
      <c r="A17" s="82" t="s">
        <v>107</v>
      </c>
      <c r="B17" s="91" t="s">
        <v>97</v>
      </c>
      <c r="C17" s="143">
        <v>6870080.2699999996</v>
      </c>
      <c r="D17" s="157"/>
      <c r="E17" s="143">
        <v>6391951.2599999998</v>
      </c>
      <c r="F17" s="158"/>
      <c r="G17" s="157">
        <f>SUM(E17/C17*100-100)</f>
        <v>-6.9595840399110784</v>
      </c>
      <c r="H17" s="158"/>
    </row>
    <row r="18" spans="1:8" s="26" customFormat="1" ht="27.6">
      <c r="A18" s="82" t="s">
        <v>166</v>
      </c>
      <c r="B18" s="91" t="s">
        <v>167</v>
      </c>
      <c r="C18" s="143">
        <v>312371.3</v>
      </c>
      <c r="D18" s="157"/>
      <c r="E18" s="143">
        <v>396511.1</v>
      </c>
      <c r="F18" s="158"/>
      <c r="G18" s="157">
        <f>SUM(E18/C18*100-100)</f>
        <v>26.935829251919102</v>
      </c>
      <c r="H18" s="158"/>
    </row>
    <row r="19" spans="1:8" s="26" customFormat="1" ht="27.6">
      <c r="A19" s="82" t="s">
        <v>168</v>
      </c>
      <c r="B19" s="91" t="s">
        <v>177</v>
      </c>
      <c r="C19" s="159">
        <v>3767669.44</v>
      </c>
      <c r="D19" s="160"/>
      <c r="E19" s="159">
        <v>3289943.47</v>
      </c>
      <c r="F19" s="158"/>
      <c r="G19" s="157">
        <f>SUM(E19/C19*100-100)</f>
        <v>-12.679614748792829</v>
      </c>
      <c r="H19" s="158"/>
    </row>
    <row r="20" spans="1:8" s="26" customFormat="1" ht="27.6">
      <c r="A20" s="82" t="s">
        <v>178</v>
      </c>
      <c r="B20" s="154" t="s">
        <v>169</v>
      </c>
      <c r="C20" s="159"/>
      <c r="D20" s="160"/>
      <c r="E20" s="159"/>
      <c r="F20" s="158"/>
      <c r="G20" s="161"/>
      <c r="H20" s="158"/>
    </row>
    <row r="21" spans="1:8" s="26" customFormat="1">
      <c r="A21" s="162" t="s">
        <v>48</v>
      </c>
      <c r="B21" s="154"/>
      <c r="C21" s="159"/>
      <c r="D21" s="160"/>
      <c r="E21" s="159"/>
      <c r="F21" s="158"/>
      <c r="G21" s="161"/>
      <c r="H21" s="158"/>
    </row>
    <row r="22" spans="1:8" s="26" customFormat="1">
      <c r="A22" s="154" t="s">
        <v>52</v>
      </c>
      <c r="B22" s="154" t="s">
        <v>41</v>
      </c>
      <c r="C22" s="296">
        <f>SUM(C24:C32)</f>
        <v>77653750.420000002</v>
      </c>
      <c r="D22" s="296"/>
      <c r="E22" s="296">
        <f>SUM(E24:E32)</f>
        <v>131488534.72999999</v>
      </c>
      <c r="F22" s="263"/>
      <c r="G22" s="294">
        <f>SUM(E22/C22*100-100)</f>
        <v>69.32670221184145</v>
      </c>
      <c r="H22" s="263"/>
    </row>
    <row r="23" spans="1:8" s="26" customFormat="1">
      <c r="A23" s="156"/>
      <c r="B23" s="156" t="s">
        <v>94</v>
      </c>
      <c r="C23" s="297"/>
      <c r="D23" s="297"/>
      <c r="E23" s="297"/>
      <c r="F23" s="264"/>
      <c r="G23" s="295"/>
      <c r="H23" s="264"/>
    </row>
    <row r="24" spans="1:8" s="26" customFormat="1" ht="55.2" customHeight="1">
      <c r="A24" s="155" t="s">
        <v>60</v>
      </c>
      <c r="B24" s="156" t="s">
        <v>95</v>
      </c>
      <c r="C24" s="159">
        <v>7692</v>
      </c>
      <c r="D24" s="159"/>
      <c r="E24" s="159">
        <v>903218.14</v>
      </c>
      <c r="F24" s="91"/>
      <c r="G24" s="157">
        <f>SUM(E24/C24*100-100)</f>
        <v>11642.305512220488</v>
      </c>
      <c r="H24" s="163"/>
    </row>
    <row r="25" spans="1:8" s="26" customFormat="1" ht="27.6">
      <c r="A25" s="82" t="s">
        <v>61</v>
      </c>
      <c r="B25" s="91" t="s">
        <v>96</v>
      </c>
      <c r="C25" s="159">
        <v>2432358.38</v>
      </c>
      <c r="D25" s="159"/>
      <c r="E25" s="159">
        <v>13085361.949999999</v>
      </c>
      <c r="F25" s="91"/>
      <c r="G25" s="157">
        <f>SUM(E25/C25*100-100)</f>
        <v>437.97014689915886</v>
      </c>
      <c r="H25" s="163"/>
    </row>
    <row r="26" spans="1:8" s="26" customFormat="1">
      <c r="A26" s="82" t="s">
        <v>108</v>
      </c>
      <c r="B26" s="91" t="s">
        <v>164</v>
      </c>
      <c r="C26" s="159"/>
      <c r="D26" s="159"/>
      <c r="E26" s="159"/>
      <c r="F26" s="91"/>
      <c r="G26" s="157"/>
      <c r="H26" s="163"/>
    </row>
    <row r="27" spans="1:8" s="26" customFormat="1" ht="55.2">
      <c r="A27" s="82" t="s">
        <v>109</v>
      </c>
      <c r="B27" s="91" t="s">
        <v>165</v>
      </c>
      <c r="C27" s="159">
        <v>1020576.68</v>
      </c>
      <c r="D27" s="159"/>
      <c r="E27" s="159">
        <v>5250</v>
      </c>
      <c r="F27" s="91"/>
      <c r="G27" s="157">
        <f>SUM(E27/C27*100-100)</f>
        <v>-99.48558495379298</v>
      </c>
      <c r="H27" s="163"/>
    </row>
    <row r="28" spans="1:8" s="26" customFormat="1">
      <c r="A28" s="82" t="s">
        <v>110</v>
      </c>
      <c r="B28" s="91" t="s">
        <v>97</v>
      </c>
      <c r="C28" s="159"/>
      <c r="D28" s="159"/>
      <c r="E28" s="159"/>
      <c r="F28" s="91"/>
      <c r="G28" s="157"/>
      <c r="H28" s="163"/>
    </row>
    <row r="29" spans="1:8" s="26" customFormat="1" ht="27.6">
      <c r="A29" s="82" t="s">
        <v>170</v>
      </c>
      <c r="B29" s="91" t="s">
        <v>167</v>
      </c>
      <c r="C29" s="159"/>
      <c r="D29" s="159"/>
      <c r="E29" s="159">
        <f>1133700.82-E27</f>
        <v>1128450.82</v>
      </c>
      <c r="F29" s="91"/>
      <c r="G29" s="157">
        <v>100</v>
      </c>
      <c r="H29" s="163"/>
    </row>
    <row r="30" spans="1:8" s="26" customFormat="1">
      <c r="A30" s="82" t="s">
        <v>171</v>
      </c>
      <c r="B30" s="91" t="s">
        <v>100</v>
      </c>
      <c r="C30" s="159">
        <v>74193123.359999999</v>
      </c>
      <c r="D30" s="159"/>
      <c r="E30" s="159">
        <v>116366253.81999999</v>
      </c>
      <c r="F30" s="159">
        <v>7174970.6200000001</v>
      </c>
      <c r="G30" s="157">
        <f>SUM(E30/C30*100-100)</f>
        <v>56.8423710312982</v>
      </c>
      <c r="H30" s="164">
        <v>100</v>
      </c>
    </row>
    <row r="31" spans="1:8" s="26" customFormat="1" ht="27.6">
      <c r="A31" s="82" t="s">
        <v>172</v>
      </c>
      <c r="B31" s="154" t="s">
        <v>169</v>
      </c>
      <c r="C31" s="159"/>
      <c r="D31" s="159"/>
      <c r="E31" s="159"/>
      <c r="F31" s="91"/>
      <c r="G31" s="161"/>
      <c r="H31" s="163"/>
    </row>
    <row r="32" spans="1:8" s="26" customFormat="1">
      <c r="A32" s="165" t="s">
        <v>48</v>
      </c>
      <c r="B32" s="91"/>
      <c r="C32" s="91"/>
      <c r="D32" s="91"/>
      <c r="E32" s="91"/>
      <c r="F32" s="91"/>
      <c r="G32" s="91"/>
      <c r="H32" s="163"/>
    </row>
    <row r="33" spans="1:10" ht="37.5" customHeight="1">
      <c r="A33" s="35" t="s">
        <v>111</v>
      </c>
      <c r="B33" s="269" t="s">
        <v>198</v>
      </c>
      <c r="C33" s="270"/>
      <c r="D33" s="270"/>
      <c r="E33" s="270"/>
      <c r="F33" s="270"/>
      <c r="G33" s="270"/>
      <c r="H33" s="270"/>
      <c r="I33" s="270"/>
      <c r="J33" s="270"/>
    </row>
    <row r="34" spans="1:10" ht="126.75" customHeight="1">
      <c r="A34" s="50" t="s">
        <v>0</v>
      </c>
      <c r="B34" s="73" t="s">
        <v>230</v>
      </c>
      <c r="C34" s="73" t="s">
        <v>231</v>
      </c>
      <c r="D34" s="73" t="s">
        <v>232</v>
      </c>
      <c r="E34" s="73" t="s">
        <v>143</v>
      </c>
      <c r="F34" s="73" t="s">
        <v>199</v>
      </c>
      <c r="G34" s="73" t="s">
        <v>200</v>
      </c>
      <c r="H34" s="73" t="s">
        <v>202</v>
      </c>
      <c r="I34" s="73" t="s">
        <v>233</v>
      </c>
      <c r="J34" s="73" t="s">
        <v>234</v>
      </c>
    </row>
    <row r="35" spans="1:10">
      <c r="A35" s="50" t="s">
        <v>4</v>
      </c>
      <c r="B35" s="51">
        <v>2</v>
      </c>
      <c r="C35" s="51">
        <v>3</v>
      </c>
      <c r="D35" s="51">
        <v>4</v>
      </c>
      <c r="E35" s="51">
        <v>5</v>
      </c>
      <c r="F35" s="51">
        <v>6</v>
      </c>
      <c r="G35" s="51">
        <v>7</v>
      </c>
      <c r="H35" s="51">
        <v>8</v>
      </c>
      <c r="I35" s="51">
        <v>9</v>
      </c>
      <c r="J35" s="51">
        <v>10</v>
      </c>
    </row>
    <row r="36" spans="1:10" s="88" customFormat="1">
      <c r="A36" s="52" t="s">
        <v>63</v>
      </c>
      <c r="B36" s="265" t="s">
        <v>201</v>
      </c>
      <c r="C36" s="265"/>
      <c r="D36" s="265"/>
      <c r="E36" s="265"/>
      <c r="F36" s="265"/>
      <c r="G36" s="265"/>
      <c r="H36" s="265"/>
      <c r="I36" s="265"/>
      <c r="J36" s="265"/>
    </row>
    <row r="37" spans="1:10" ht="165.6">
      <c r="A37" s="52" t="s">
        <v>322</v>
      </c>
      <c r="B37" s="89" t="s">
        <v>317</v>
      </c>
      <c r="C37" s="8" t="s">
        <v>340</v>
      </c>
      <c r="D37" s="8" t="s">
        <v>330</v>
      </c>
      <c r="E37" s="8" t="s">
        <v>331</v>
      </c>
      <c r="F37" s="8">
        <v>290</v>
      </c>
      <c r="G37" s="8">
        <v>295</v>
      </c>
      <c r="H37" s="90">
        <f>G37/F37*100</f>
        <v>101.72413793103448</v>
      </c>
      <c r="I37" s="8" t="s">
        <v>332</v>
      </c>
      <c r="J37" s="91" t="s">
        <v>333</v>
      </c>
    </row>
    <row r="38" spans="1:10" ht="55.2">
      <c r="A38" s="52" t="s">
        <v>323</v>
      </c>
      <c r="B38" s="89" t="s">
        <v>318</v>
      </c>
      <c r="C38" s="8" t="s">
        <v>341</v>
      </c>
      <c r="D38" s="8" t="s">
        <v>334</v>
      </c>
      <c r="E38" s="8" t="s">
        <v>335</v>
      </c>
      <c r="F38" s="8">
        <v>1300</v>
      </c>
      <c r="G38" s="8">
        <v>1253</v>
      </c>
      <c r="H38" s="90">
        <f t="shared" ref="H38" si="0">G38/F38*100</f>
        <v>96.384615384615387</v>
      </c>
      <c r="I38" s="8" t="s">
        <v>332</v>
      </c>
      <c r="J38" s="91" t="s">
        <v>336</v>
      </c>
    </row>
    <row r="39" spans="1:10" ht="69">
      <c r="A39" s="52" t="s">
        <v>73</v>
      </c>
      <c r="B39" s="89" t="s">
        <v>319</v>
      </c>
      <c r="C39" s="8" t="s">
        <v>342</v>
      </c>
      <c r="D39" s="8" t="s">
        <v>337</v>
      </c>
      <c r="E39" s="8" t="s">
        <v>338</v>
      </c>
      <c r="F39" s="8">
        <v>62</v>
      </c>
      <c r="G39" s="8">
        <v>63</v>
      </c>
      <c r="H39" s="90">
        <f t="shared" ref="H39" si="1">G39/F39*100</f>
        <v>101.61290322580645</v>
      </c>
      <c r="I39" s="8" t="s">
        <v>332</v>
      </c>
      <c r="J39" s="91" t="s">
        <v>336</v>
      </c>
    </row>
    <row r="40" spans="1:10" ht="69">
      <c r="A40" s="52" t="s">
        <v>184</v>
      </c>
      <c r="B40" s="89" t="s">
        <v>320</v>
      </c>
      <c r="C40" s="8" t="s">
        <v>343</v>
      </c>
      <c r="D40" s="8" t="s">
        <v>337</v>
      </c>
      <c r="E40" s="8" t="s">
        <v>338</v>
      </c>
      <c r="F40" s="8">
        <v>68</v>
      </c>
      <c r="G40" s="8">
        <v>51</v>
      </c>
      <c r="H40" s="90">
        <f t="shared" ref="H40:H41" si="2">G40/F40*100</f>
        <v>75</v>
      </c>
      <c r="I40" s="8" t="s">
        <v>339</v>
      </c>
      <c r="J40" s="91" t="s">
        <v>336</v>
      </c>
    </row>
    <row r="41" spans="1:10" ht="55.2">
      <c r="A41" s="52" t="s">
        <v>185</v>
      </c>
      <c r="B41" s="89" t="s">
        <v>321</v>
      </c>
      <c r="C41" s="8" t="s">
        <v>344</v>
      </c>
      <c r="D41" s="8" t="s">
        <v>330</v>
      </c>
      <c r="E41" s="8" t="s">
        <v>331</v>
      </c>
      <c r="F41" s="8">
        <v>2</v>
      </c>
      <c r="G41" s="8">
        <v>2</v>
      </c>
      <c r="H41" s="8">
        <f t="shared" si="2"/>
        <v>100</v>
      </c>
      <c r="I41" s="8" t="s">
        <v>332</v>
      </c>
      <c r="J41" s="91" t="s">
        <v>336</v>
      </c>
    </row>
    <row r="42" spans="1:10" ht="55.2">
      <c r="A42" s="52" t="s">
        <v>186</v>
      </c>
      <c r="B42" s="89" t="s">
        <v>345</v>
      </c>
      <c r="C42" s="8" t="s">
        <v>344</v>
      </c>
      <c r="D42" s="8" t="s">
        <v>330</v>
      </c>
      <c r="E42" s="8" t="s">
        <v>331</v>
      </c>
      <c r="F42" s="8">
        <v>12</v>
      </c>
      <c r="G42" s="8">
        <v>12</v>
      </c>
      <c r="H42" s="8">
        <f t="shared" ref="H42" si="3">G42/F42*100</f>
        <v>100</v>
      </c>
      <c r="I42" s="8" t="s">
        <v>332</v>
      </c>
      <c r="J42" s="91" t="s">
        <v>336</v>
      </c>
    </row>
    <row r="43" spans="1:10" ht="55.2">
      <c r="A43" s="52" t="s">
        <v>187</v>
      </c>
      <c r="B43" s="89" t="s">
        <v>346</v>
      </c>
      <c r="C43" s="8" t="s">
        <v>347</v>
      </c>
      <c r="D43" s="8" t="s">
        <v>330</v>
      </c>
      <c r="E43" s="8" t="s">
        <v>331</v>
      </c>
      <c r="F43" s="8">
        <v>1</v>
      </c>
      <c r="G43" s="8">
        <v>0</v>
      </c>
      <c r="H43" s="8">
        <f t="shared" ref="H43" si="4">G43/F43*100</f>
        <v>0</v>
      </c>
      <c r="I43" s="8" t="s">
        <v>348</v>
      </c>
      <c r="J43" s="91" t="s">
        <v>336</v>
      </c>
    </row>
    <row r="44" spans="1:10" ht="55.2">
      <c r="A44" s="52" t="s">
        <v>324</v>
      </c>
      <c r="B44" s="89" t="s">
        <v>349</v>
      </c>
      <c r="C44" s="8" t="s">
        <v>347</v>
      </c>
      <c r="D44" s="8" t="s">
        <v>330</v>
      </c>
      <c r="E44" s="8" t="s">
        <v>331</v>
      </c>
      <c r="F44" s="8">
        <v>49</v>
      </c>
      <c r="G44" s="8">
        <v>49</v>
      </c>
      <c r="H44" s="8">
        <f t="shared" ref="H44" si="5">G44/F44*100</f>
        <v>100</v>
      </c>
      <c r="I44" s="8" t="s">
        <v>332</v>
      </c>
      <c r="J44" s="91" t="s">
        <v>336</v>
      </c>
    </row>
    <row r="45" spans="1:10" ht="55.2">
      <c r="A45" s="52" t="s">
        <v>325</v>
      </c>
      <c r="B45" s="89" t="s">
        <v>350</v>
      </c>
      <c r="C45" s="8" t="s">
        <v>347</v>
      </c>
      <c r="D45" s="8" t="s">
        <v>330</v>
      </c>
      <c r="E45" s="8" t="s">
        <v>331</v>
      </c>
      <c r="F45" s="8">
        <v>6</v>
      </c>
      <c r="G45" s="8">
        <v>6</v>
      </c>
      <c r="H45" s="8">
        <f t="shared" ref="H45" si="6">G45/F45*100</f>
        <v>100</v>
      </c>
      <c r="I45" s="8" t="s">
        <v>332</v>
      </c>
      <c r="J45" s="91" t="s">
        <v>336</v>
      </c>
    </row>
    <row r="46" spans="1:10" ht="55.2">
      <c r="A46" s="52" t="s">
        <v>326</v>
      </c>
      <c r="B46" s="89" t="s">
        <v>351</v>
      </c>
      <c r="C46" s="8" t="s">
        <v>352</v>
      </c>
      <c r="D46" s="8" t="s">
        <v>330</v>
      </c>
      <c r="E46" s="8" t="s">
        <v>331</v>
      </c>
      <c r="F46" s="8">
        <v>40</v>
      </c>
      <c r="G46" s="8">
        <v>40</v>
      </c>
      <c r="H46" s="8">
        <f t="shared" ref="H46" si="7">G46/F46*100</f>
        <v>100</v>
      </c>
      <c r="I46" s="8" t="s">
        <v>332</v>
      </c>
      <c r="J46" s="91" t="s">
        <v>336</v>
      </c>
    </row>
    <row r="47" spans="1:10" ht="55.2">
      <c r="A47" s="52" t="s">
        <v>327</v>
      </c>
      <c r="B47" s="89" t="s">
        <v>353</v>
      </c>
      <c r="C47" s="8" t="s">
        <v>354</v>
      </c>
      <c r="D47" s="8" t="s">
        <v>330</v>
      </c>
      <c r="E47" s="8" t="s">
        <v>331</v>
      </c>
      <c r="F47" s="8">
        <v>65</v>
      </c>
      <c r="G47" s="8">
        <v>56</v>
      </c>
      <c r="H47" s="90">
        <f t="shared" ref="H47" si="8">G47/F47*100</f>
        <v>86.15384615384616</v>
      </c>
      <c r="I47" s="8" t="s">
        <v>332</v>
      </c>
      <c r="J47" s="91" t="s">
        <v>336</v>
      </c>
    </row>
    <row r="48" spans="1:10" ht="55.2">
      <c r="A48" s="52" t="s">
        <v>328</v>
      </c>
      <c r="B48" s="89" t="s">
        <v>355</v>
      </c>
      <c r="C48" s="8" t="s">
        <v>354</v>
      </c>
      <c r="D48" s="8" t="s">
        <v>330</v>
      </c>
      <c r="E48" s="8" t="s">
        <v>331</v>
      </c>
      <c r="F48" s="8">
        <v>5</v>
      </c>
      <c r="G48" s="8">
        <v>5</v>
      </c>
      <c r="H48" s="90">
        <f t="shared" ref="H48" si="9">G48/F48*100</f>
        <v>100</v>
      </c>
      <c r="I48" s="8" t="s">
        <v>332</v>
      </c>
      <c r="J48" s="91" t="s">
        <v>336</v>
      </c>
    </row>
    <row r="49" spans="1:11" ht="55.2">
      <c r="A49" s="52" t="s">
        <v>329</v>
      </c>
      <c r="B49" s="89" t="s">
        <v>356</v>
      </c>
      <c r="C49" s="8" t="s">
        <v>357</v>
      </c>
      <c r="D49" s="8" t="s">
        <v>330</v>
      </c>
      <c r="E49" s="8" t="s">
        <v>331</v>
      </c>
      <c r="F49" s="8">
        <v>7</v>
      </c>
      <c r="G49" s="8">
        <v>7</v>
      </c>
      <c r="H49" s="90">
        <f t="shared" ref="H49" si="10">G49/F49*100</f>
        <v>100</v>
      </c>
      <c r="I49" s="8" t="s">
        <v>332</v>
      </c>
      <c r="J49" s="91" t="s">
        <v>336</v>
      </c>
    </row>
    <row r="50" spans="1:11">
      <c r="A50" s="52" t="s">
        <v>235</v>
      </c>
      <c r="B50" s="266" t="s">
        <v>236</v>
      </c>
      <c r="C50" s="267"/>
      <c r="D50" s="267"/>
      <c r="E50" s="267"/>
      <c r="F50" s="267"/>
      <c r="G50" s="267"/>
      <c r="H50" s="267"/>
      <c r="I50" s="267"/>
      <c r="J50" s="268"/>
    </row>
    <row r="51" spans="1:11" ht="15" customHeight="1">
      <c r="A51" s="50" t="s">
        <v>237</v>
      </c>
      <c r="B51" s="8"/>
      <c r="C51" s="53"/>
      <c r="D51" s="53"/>
      <c r="E51" s="53"/>
      <c r="F51" s="53"/>
      <c r="G51" s="53"/>
      <c r="H51" s="53"/>
      <c r="I51" s="53"/>
      <c r="J51" s="53"/>
    </row>
    <row r="52" spans="1:11">
      <c r="A52" s="50" t="s">
        <v>48</v>
      </c>
      <c r="B52" s="8"/>
      <c r="C52" s="53"/>
      <c r="D52" s="53"/>
      <c r="E52" s="53"/>
      <c r="F52" s="53"/>
      <c r="G52" s="53"/>
      <c r="H52" s="53"/>
      <c r="I52" s="53"/>
      <c r="J52" s="53"/>
    </row>
    <row r="53" spans="1:11" ht="22.5" customHeight="1">
      <c r="A53" s="35" t="s">
        <v>118</v>
      </c>
      <c r="B53" s="282" t="s">
        <v>31</v>
      </c>
      <c r="C53" s="283"/>
      <c r="D53" s="283"/>
      <c r="E53" s="283"/>
      <c r="F53" s="283"/>
      <c r="G53" s="283"/>
      <c r="H53" s="283"/>
      <c r="I53" s="30"/>
      <c r="J53" s="30"/>
      <c r="K53" s="32"/>
    </row>
    <row r="54" spans="1:11" ht="30" customHeight="1">
      <c r="A54" s="298" t="s">
        <v>0</v>
      </c>
      <c r="B54" s="299" t="s">
        <v>112</v>
      </c>
      <c r="C54" s="299" t="s">
        <v>113</v>
      </c>
      <c r="D54" s="299"/>
      <c r="E54" s="299" t="s">
        <v>114</v>
      </c>
      <c r="F54" s="299"/>
      <c r="G54" s="284" t="s">
        <v>36</v>
      </c>
      <c r="H54" s="284"/>
      <c r="I54" s="31"/>
      <c r="J54" s="31"/>
      <c r="K54" s="29"/>
    </row>
    <row r="55" spans="1:11" ht="55.2">
      <c r="A55" s="298"/>
      <c r="B55" s="299"/>
      <c r="C55" s="37" t="s">
        <v>102</v>
      </c>
      <c r="D55" s="37" t="s">
        <v>117</v>
      </c>
      <c r="E55" s="37" t="s">
        <v>102</v>
      </c>
      <c r="F55" s="37" t="s">
        <v>117</v>
      </c>
      <c r="G55" s="37" t="s">
        <v>102</v>
      </c>
      <c r="H55" s="37" t="s">
        <v>117</v>
      </c>
      <c r="I55" s="29"/>
      <c r="J55" s="29"/>
      <c r="K55" s="29"/>
    </row>
    <row r="56" spans="1:11">
      <c r="A56" s="36" t="s">
        <v>83</v>
      </c>
      <c r="B56" s="38" t="s">
        <v>102</v>
      </c>
      <c r="C56" s="130">
        <f>10257+152+130+2079+46599</f>
        <v>59217</v>
      </c>
      <c r="D56" s="130">
        <v>2079</v>
      </c>
      <c r="E56" s="41">
        <f>8175+40838</f>
        <v>49013</v>
      </c>
      <c r="F56" s="41">
        <v>1700</v>
      </c>
      <c r="G56" s="28">
        <f>E56/C56*100-100</f>
        <v>-17.231538240707906</v>
      </c>
      <c r="H56" s="28">
        <f>F56/D56*100-100</f>
        <v>-18.229918229918226</v>
      </c>
      <c r="I56" s="29"/>
      <c r="J56" s="29"/>
      <c r="K56" s="29"/>
    </row>
    <row r="57" spans="1:11">
      <c r="A57" s="36" t="s">
        <v>87</v>
      </c>
      <c r="B57" s="38" t="s">
        <v>115</v>
      </c>
      <c r="C57" s="130">
        <f>C56</f>
        <v>59217</v>
      </c>
      <c r="D57" s="130">
        <v>2079</v>
      </c>
      <c r="E57" s="41">
        <f>E56</f>
        <v>49013</v>
      </c>
      <c r="F57" s="41">
        <f>F56</f>
        <v>1700</v>
      </c>
      <c r="G57" s="28">
        <f>E57/C57*100-100</f>
        <v>-17.231538240707906</v>
      </c>
      <c r="H57" s="28">
        <f>F57/D57*100-100</f>
        <v>-18.229918229918226</v>
      </c>
      <c r="I57" s="29"/>
      <c r="J57" s="29"/>
      <c r="K57" s="29"/>
    </row>
    <row r="58" spans="1:11" ht="27.6">
      <c r="A58" s="36" t="s">
        <v>91</v>
      </c>
      <c r="B58" s="38" t="s">
        <v>116</v>
      </c>
      <c r="C58" s="38"/>
      <c r="D58" s="38"/>
      <c r="E58" s="39"/>
      <c r="F58" s="39"/>
      <c r="G58" s="38"/>
      <c r="H58" s="27"/>
      <c r="I58" s="32"/>
      <c r="J58" s="32"/>
      <c r="K58" s="29"/>
    </row>
    <row r="59" spans="1:11" s="26" customFormat="1" ht="15" customHeight="1">
      <c r="A59" s="40" t="s">
        <v>124</v>
      </c>
      <c r="B59" s="282" t="s">
        <v>19</v>
      </c>
      <c r="C59" s="283"/>
      <c r="D59" s="283"/>
      <c r="E59" s="283"/>
      <c r="F59" s="283"/>
      <c r="G59" s="283"/>
      <c r="H59" s="283"/>
      <c r="I59" s="33"/>
      <c r="J59" s="33"/>
      <c r="K59" s="29"/>
    </row>
    <row r="60" spans="1:11" s="26" customFormat="1" ht="48" customHeight="1">
      <c r="A60" s="139" t="s">
        <v>0</v>
      </c>
      <c r="B60" s="277" t="s">
        <v>119</v>
      </c>
      <c r="C60" s="279"/>
      <c r="D60" s="138" t="s">
        <v>102</v>
      </c>
      <c r="E60" s="277" t="s">
        <v>120</v>
      </c>
      <c r="F60" s="279"/>
      <c r="G60" s="280" t="s">
        <v>121</v>
      </c>
      <c r="H60" s="280"/>
      <c r="I60" s="34"/>
      <c r="J60" s="34"/>
      <c r="K60" s="29"/>
    </row>
    <row r="61" spans="1:11" s="26" customFormat="1" ht="50.25" customHeight="1">
      <c r="A61" s="188" t="s">
        <v>130</v>
      </c>
      <c r="B61" s="281" t="s">
        <v>122</v>
      </c>
      <c r="C61" s="281"/>
      <c r="D61" s="138">
        <v>26</v>
      </c>
      <c r="E61" s="280">
        <v>11</v>
      </c>
      <c r="F61" s="280"/>
      <c r="G61" s="280">
        <v>15</v>
      </c>
      <c r="H61" s="280"/>
      <c r="I61" s="34"/>
      <c r="J61" s="34"/>
      <c r="K61" s="29"/>
    </row>
    <row r="62" spans="1:11" s="26" customFormat="1" ht="45" customHeight="1">
      <c r="A62" s="188" t="s">
        <v>131</v>
      </c>
      <c r="B62" s="281" t="s">
        <v>123</v>
      </c>
      <c r="C62" s="281"/>
      <c r="D62" s="138">
        <v>0</v>
      </c>
      <c r="E62" s="280"/>
      <c r="F62" s="280"/>
      <c r="G62" s="280"/>
      <c r="H62" s="280"/>
      <c r="I62" s="34"/>
      <c r="J62" s="34"/>
      <c r="K62" s="29"/>
    </row>
    <row r="63" spans="1:11" s="26" customFormat="1" ht="29.25" customHeight="1">
      <c r="A63" s="142" t="s">
        <v>134</v>
      </c>
      <c r="B63" s="259" t="s">
        <v>125</v>
      </c>
      <c r="C63" s="260"/>
      <c r="D63" s="260"/>
      <c r="E63" s="260"/>
      <c r="F63" s="260"/>
      <c r="G63" s="260"/>
      <c r="H63" s="260"/>
      <c r="I63" s="260"/>
      <c r="J63" s="260"/>
    </row>
    <row r="64" spans="1:11" s="26" customFormat="1" ht="15" customHeight="1">
      <c r="A64" s="166" t="s">
        <v>135</v>
      </c>
      <c r="B64" s="254" t="s">
        <v>132</v>
      </c>
      <c r="C64" s="255"/>
      <c r="D64" s="255"/>
      <c r="E64" s="255"/>
      <c r="F64" s="255"/>
      <c r="G64" s="255"/>
      <c r="H64" s="255"/>
      <c r="I64" s="255"/>
      <c r="J64" s="256"/>
    </row>
    <row r="65" spans="1:10" s="26" customFormat="1" ht="35.25" customHeight="1">
      <c r="A65" s="300" t="s">
        <v>0</v>
      </c>
      <c r="B65" s="271" t="s">
        <v>238</v>
      </c>
      <c r="C65" s="272"/>
      <c r="D65" s="272"/>
      <c r="E65" s="273"/>
      <c r="F65" s="277" t="s">
        <v>239</v>
      </c>
      <c r="G65" s="279"/>
      <c r="H65" s="277" t="s">
        <v>128</v>
      </c>
      <c r="I65" s="278"/>
      <c r="J65" s="279"/>
    </row>
    <row r="66" spans="1:10" s="26" customFormat="1" ht="44.25" customHeight="1">
      <c r="A66" s="301"/>
      <c r="B66" s="274"/>
      <c r="C66" s="275"/>
      <c r="D66" s="275"/>
      <c r="E66" s="276"/>
      <c r="F66" s="138" t="s">
        <v>126</v>
      </c>
      <c r="G66" s="138" t="s">
        <v>127</v>
      </c>
      <c r="H66" s="277" t="s">
        <v>240</v>
      </c>
      <c r="I66" s="279"/>
      <c r="J66" s="138" t="s">
        <v>129</v>
      </c>
    </row>
    <row r="67" spans="1:10" s="26" customFormat="1">
      <c r="A67" s="167" t="s">
        <v>203</v>
      </c>
      <c r="B67" s="238" t="s">
        <v>241</v>
      </c>
      <c r="C67" s="239"/>
      <c r="D67" s="239"/>
      <c r="E67" s="240"/>
      <c r="F67" s="149"/>
      <c r="G67" s="101">
        <f>397539.16+2208174.22</f>
        <v>2605713.3800000004</v>
      </c>
      <c r="H67" s="277"/>
      <c r="I67" s="279"/>
      <c r="J67" s="149"/>
    </row>
    <row r="68" spans="1:10" s="26" customFormat="1">
      <c r="A68" s="167" t="s">
        <v>204</v>
      </c>
      <c r="B68" s="243" t="s">
        <v>102</v>
      </c>
      <c r="C68" s="244"/>
      <c r="D68" s="244"/>
      <c r="E68" s="245"/>
      <c r="F68" s="263"/>
      <c r="G68" s="261">
        <f>SUM(G70+G77)</f>
        <v>162895280.42000002</v>
      </c>
      <c r="H68" s="302"/>
      <c r="I68" s="303"/>
      <c r="J68" s="261">
        <f>SUM(J70+J77)</f>
        <v>151922693.94999999</v>
      </c>
    </row>
    <row r="69" spans="1:10" s="26" customFormat="1" ht="15" customHeight="1">
      <c r="A69" s="168"/>
      <c r="B69" s="249" t="s">
        <v>242</v>
      </c>
      <c r="C69" s="250"/>
      <c r="D69" s="250"/>
      <c r="E69" s="251"/>
      <c r="F69" s="264"/>
      <c r="G69" s="262"/>
      <c r="H69" s="304"/>
      <c r="I69" s="305"/>
      <c r="J69" s="262"/>
    </row>
    <row r="70" spans="1:10" s="26" customFormat="1" ht="17.25" customHeight="1">
      <c r="A70" s="169" t="s">
        <v>243</v>
      </c>
      <c r="B70" s="254" t="s">
        <v>244</v>
      </c>
      <c r="C70" s="255"/>
      <c r="D70" s="255"/>
      <c r="E70" s="256"/>
      <c r="F70" s="101"/>
      <c r="G70" s="170">
        <f>SUM(G71:G76)</f>
        <v>59680689.359999999</v>
      </c>
      <c r="H70" s="236"/>
      <c r="I70" s="237"/>
      <c r="J70" s="170">
        <f>SUM(J71:J76)</f>
        <v>57078276.68</v>
      </c>
    </row>
    <row r="71" spans="1:10" s="26" customFormat="1" ht="17.25" customHeight="1">
      <c r="A71" s="171" t="s">
        <v>245</v>
      </c>
      <c r="B71" s="238" t="s">
        <v>1499</v>
      </c>
      <c r="C71" s="239"/>
      <c r="D71" s="239"/>
      <c r="E71" s="240"/>
      <c r="F71" s="101"/>
      <c r="G71" s="101">
        <v>27498455.879999999</v>
      </c>
      <c r="H71" s="236"/>
      <c r="I71" s="237"/>
      <c r="J71" s="101">
        <v>26633868.370000001</v>
      </c>
    </row>
    <row r="72" spans="1:10" s="26" customFormat="1" ht="17.25" customHeight="1">
      <c r="A72" s="171" t="s">
        <v>246</v>
      </c>
      <c r="B72" s="238" t="s">
        <v>1500</v>
      </c>
      <c r="C72" s="239"/>
      <c r="D72" s="239"/>
      <c r="E72" s="240"/>
      <c r="F72" s="101"/>
      <c r="G72" s="101">
        <v>5453774.1200000001</v>
      </c>
      <c r="H72" s="172"/>
      <c r="I72" s="173"/>
      <c r="J72" s="101">
        <v>5146417.95</v>
      </c>
    </row>
    <row r="73" spans="1:10" s="26" customFormat="1" ht="17.25" customHeight="1">
      <c r="A73" s="171" t="s">
        <v>1501</v>
      </c>
      <c r="B73" s="238" t="s">
        <v>1502</v>
      </c>
      <c r="C73" s="239"/>
      <c r="D73" s="239"/>
      <c r="E73" s="240"/>
      <c r="F73" s="101"/>
      <c r="G73" s="101">
        <v>4128280</v>
      </c>
      <c r="H73" s="172"/>
      <c r="I73" s="173"/>
      <c r="J73" s="101">
        <v>4128280</v>
      </c>
    </row>
    <row r="74" spans="1:10" s="26" customFormat="1" ht="25.5" customHeight="1">
      <c r="A74" s="171" t="s">
        <v>1503</v>
      </c>
      <c r="B74" s="238" t="s">
        <v>1504</v>
      </c>
      <c r="C74" s="239"/>
      <c r="D74" s="239"/>
      <c r="E74" s="240"/>
      <c r="F74" s="101"/>
      <c r="G74" s="101">
        <v>8584241.3599999994</v>
      </c>
      <c r="H74" s="236"/>
      <c r="I74" s="237"/>
      <c r="J74" s="101">
        <v>7153772.3600000003</v>
      </c>
    </row>
    <row r="75" spans="1:10" s="26" customFormat="1" ht="17.25" customHeight="1">
      <c r="A75" s="171" t="s">
        <v>1505</v>
      </c>
      <c r="B75" s="238" t="s">
        <v>1506</v>
      </c>
      <c r="C75" s="239"/>
      <c r="D75" s="239"/>
      <c r="E75" s="240"/>
      <c r="F75" s="101"/>
      <c r="G75" s="101">
        <v>164320</v>
      </c>
      <c r="H75" s="172"/>
      <c r="I75" s="173"/>
      <c r="J75" s="101">
        <v>164320</v>
      </c>
    </row>
    <row r="76" spans="1:10" s="26" customFormat="1">
      <c r="A76" s="171" t="s">
        <v>1507</v>
      </c>
      <c r="B76" s="238" t="s">
        <v>1508</v>
      </c>
      <c r="C76" s="239"/>
      <c r="D76" s="239"/>
      <c r="E76" s="240"/>
      <c r="F76" s="101"/>
      <c r="G76" s="101">
        <v>13851618</v>
      </c>
      <c r="H76" s="236"/>
      <c r="I76" s="237"/>
      <c r="J76" s="101">
        <v>13851618</v>
      </c>
    </row>
    <row r="77" spans="1:10" s="26" customFormat="1" ht="27" customHeight="1">
      <c r="A77" s="169" t="s">
        <v>216</v>
      </c>
      <c r="B77" s="254" t="s">
        <v>247</v>
      </c>
      <c r="C77" s="255"/>
      <c r="D77" s="255"/>
      <c r="E77" s="256"/>
      <c r="F77" s="101"/>
      <c r="G77" s="170">
        <f>SUM(G78:G91)</f>
        <v>103214591.06</v>
      </c>
      <c r="H77" s="236"/>
      <c r="I77" s="237"/>
      <c r="J77" s="170">
        <f>SUM(J78:J90)</f>
        <v>94844417.269999996</v>
      </c>
    </row>
    <row r="78" spans="1:10" s="26" customFormat="1" ht="21" customHeight="1">
      <c r="A78" s="171" t="s">
        <v>1509</v>
      </c>
      <c r="B78" s="238" t="s">
        <v>1510</v>
      </c>
      <c r="C78" s="239"/>
      <c r="D78" s="239"/>
      <c r="E78" s="240"/>
      <c r="F78" s="101"/>
      <c r="G78" s="101">
        <v>1038324</v>
      </c>
      <c r="H78" s="236"/>
      <c r="I78" s="237"/>
      <c r="J78" s="101">
        <v>1038324</v>
      </c>
    </row>
    <row r="79" spans="1:10" s="26" customFormat="1" ht="20.25" customHeight="1">
      <c r="A79" s="171" t="s">
        <v>1511</v>
      </c>
      <c r="B79" s="238" t="s">
        <v>1512</v>
      </c>
      <c r="C79" s="239"/>
      <c r="D79" s="239"/>
      <c r="E79" s="240"/>
      <c r="F79" s="101"/>
      <c r="G79" s="101">
        <v>1599172.35</v>
      </c>
      <c r="H79" s="236"/>
      <c r="I79" s="237"/>
      <c r="J79" s="101">
        <v>1670257.19</v>
      </c>
    </row>
    <row r="80" spans="1:10" s="26" customFormat="1" ht="29.25" customHeight="1">
      <c r="A80" s="171" t="s">
        <v>1513</v>
      </c>
      <c r="B80" s="238" t="s">
        <v>1514</v>
      </c>
      <c r="C80" s="239"/>
      <c r="D80" s="239"/>
      <c r="E80" s="240"/>
      <c r="F80" s="101"/>
      <c r="G80" s="101">
        <v>29564490</v>
      </c>
      <c r="H80" s="236"/>
      <c r="I80" s="237"/>
      <c r="J80" s="101">
        <v>29564490</v>
      </c>
    </row>
    <row r="81" spans="1:10" s="26" customFormat="1" ht="20.25" customHeight="1">
      <c r="A81" s="171" t="s">
        <v>1515</v>
      </c>
      <c r="B81" s="238" t="s">
        <v>1516</v>
      </c>
      <c r="C81" s="239"/>
      <c r="D81" s="239"/>
      <c r="E81" s="240"/>
      <c r="F81" s="101"/>
      <c r="G81" s="101">
        <v>29916705</v>
      </c>
      <c r="H81" s="236"/>
      <c r="I81" s="237"/>
      <c r="J81" s="101">
        <v>29916705</v>
      </c>
    </row>
    <row r="82" spans="1:10" s="26" customFormat="1" ht="24.75" customHeight="1">
      <c r="A82" s="171" t="s">
        <v>1517</v>
      </c>
      <c r="B82" s="238" t="s">
        <v>1518</v>
      </c>
      <c r="C82" s="239"/>
      <c r="D82" s="239"/>
      <c r="E82" s="240"/>
      <c r="F82" s="101"/>
      <c r="G82" s="101">
        <v>12117373.08</v>
      </c>
      <c r="H82" s="236"/>
      <c r="I82" s="237"/>
      <c r="J82" s="101">
        <v>9845908.9499999993</v>
      </c>
    </row>
    <row r="83" spans="1:10" s="26" customFormat="1" ht="20.25" customHeight="1">
      <c r="A83" s="171" t="s">
        <v>1519</v>
      </c>
      <c r="B83" s="238" t="s">
        <v>1520</v>
      </c>
      <c r="C83" s="239"/>
      <c r="D83" s="239"/>
      <c r="E83" s="240"/>
      <c r="F83" s="101"/>
      <c r="G83" s="101">
        <v>9066312.3100000005</v>
      </c>
      <c r="H83" s="236"/>
      <c r="I83" s="237"/>
      <c r="J83" s="101">
        <v>9066312.3100000005</v>
      </c>
    </row>
    <row r="84" spans="1:10" s="26" customFormat="1" ht="21.75" customHeight="1">
      <c r="A84" s="171" t="s">
        <v>1521</v>
      </c>
      <c r="B84" s="238" t="s">
        <v>1522</v>
      </c>
      <c r="C84" s="239"/>
      <c r="D84" s="239"/>
      <c r="E84" s="240"/>
      <c r="F84" s="101"/>
      <c r="G84" s="101">
        <v>15027737</v>
      </c>
      <c r="H84" s="236"/>
      <c r="I84" s="237"/>
      <c r="J84" s="101">
        <v>9139164</v>
      </c>
    </row>
    <row r="85" spans="1:10" s="26" customFormat="1" ht="15" customHeight="1">
      <c r="A85" s="171" t="s">
        <v>1523</v>
      </c>
      <c r="B85" s="238" t="s">
        <v>1524</v>
      </c>
      <c r="C85" s="239"/>
      <c r="D85" s="239"/>
      <c r="E85" s="240"/>
      <c r="F85" s="101"/>
      <c r="G85" s="101">
        <v>966453.77</v>
      </c>
      <c r="H85" s="236"/>
      <c r="I85" s="237"/>
      <c r="J85" s="101">
        <v>930662.82</v>
      </c>
    </row>
    <row r="86" spans="1:10" s="26" customFormat="1" ht="19.5" customHeight="1">
      <c r="A86" s="171" t="s">
        <v>1525</v>
      </c>
      <c r="B86" s="238" t="s">
        <v>1526</v>
      </c>
      <c r="C86" s="239"/>
      <c r="D86" s="239"/>
      <c r="E86" s="240"/>
      <c r="F86" s="101"/>
      <c r="G86" s="101">
        <v>2746973.55</v>
      </c>
      <c r="H86" s="236"/>
      <c r="I86" s="237"/>
      <c r="J86" s="101">
        <v>1889903</v>
      </c>
    </row>
    <row r="87" spans="1:10" s="26" customFormat="1">
      <c r="A87" s="171" t="s">
        <v>1527</v>
      </c>
      <c r="B87" s="238" t="s">
        <v>1528</v>
      </c>
      <c r="C87" s="239"/>
      <c r="D87" s="239"/>
      <c r="E87" s="240"/>
      <c r="F87" s="101"/>
      <c r="G87" s="101">
        <v>123690</v>
      </c>
      <c r="H87" s="172"/>
      <c r="I87" s="173"/>
      <c r="J87" s="101">
        <v>123690</v>
      </c>
    </row>
    <row r="88" spans="1:10" s="26" customFormat="1">
      <c r="A88" s="171" t="s">
        <v>1529</v>
      </c>
      <c r="B88" s="238" t="s">
        <v>1530</v>
      </c>
      <c r="C88" s="239"/>
      <c r="D88" s="239"/>
      <c r="E88" s="240"/>
      <c r="F88" s="101"/>
      <c r="G88" s="101">
        <v>259000</v>
      </c>
      <c r="H88" s="172"/>
      <c r="I88" s="173"/>
      <c r="J88" s="101">
        <v>259000</v>
      </c>
    </row>
    <row r="89" spans="1:10" s="26" customFormat="1">
      <c r="A89" s="171" t="s">
        <v>1531</v>
      </c>
      <c r="B89" s="238" t="s">
        <v>1532</v>
      </c>
      <c r="C89" s="239"/>
      <c r="D89" s="239"/>
      <c r="E89" s="240"/>
      <c r="F89" s="101"/>
      <c r="G89" s="101">
        <v>788360</v>
      </c>
      <c r="H89" s="236"/>
      <c r="I89" s="237"/>
      <c r="J89" s="101"/>
    </row>
    <row r="90" spans="1:10" s="26" customFormat="1">
      <c r="A90" s="171" t="s">
        <v>1533</v>
      </c>
      <c r="B90" s="233" t="s">
        <v>1534</v>
      </c>
      <c r="C90" s="234"/>
      <c r="D90" s="234"/>
      <c r="E90" s="235"/>
      <c r="F90" s="101"/>
      <c r="G90" s="101"/>
      <c r="H90" s="236"/>
      <c r="I90" s="237"/>
      <c r="J90" s="101">
        <v>1400000</v>
      </c>
    </row>
    <row r="91" spans="1:10" s="26" customFormat="1">
      <c r="A91" s="171" t="s">
        <v>1535</v>
      </c>
      <c r="B91" s="233" t="s">
        <v>1536</v>
      </c>
      <c r="C91" s="234"/>
      <c r="D91" s="234"/>
      <c r="E91" s="235"/>
      <c r="F91" s="101"/>
      <c r="G91" s="101"/>
      <c r="H91" s="236"/>
      <c r="I91" s="237"/>
      <c r="J91" s="101">
        <v>8297.52</v>
      </c>
    </row>
    <row r="92" spans="1:10" s="26" customFormat="1">
      <c r="A92" s="171" t="s">
        <v>205</v>
      </c>
      <c r="B92" s="238" t="s">
        <v>248</v>
      </c>
      <c r="C92" s="239"/>
      <c r="D92" s="239"/>
      <c r="E92" s="240"/>
      <c r="F92" s="101"/>
      <c r="G92" s="101">
        <f>2999951.84+10570050.49</f>
        <v>13570002.33</v>
      </c>
      <c r="H92" s="236"/>
      <c r="I92" s="237"/>
      <c r="J92" s="101"/>
    </row>
    <row r="93" spans="1:10" s="26" customFormat="1">
      <c r="A93" s="169" t="s">
        <v>136</v>
      </c>
      <c r="B93" s="254" t="s">
        <v>133</v>
      </c>
      <c r="C93" s="255"/>
      <c r="D93" s="255"/>
      <c r="E93" s="255"/>
      <c r="F93" s="255"/>
      <c r="G93" s="255"/>
      <c r="H93" s="255"/>
      <c r="I93" s="255"/>
      <c r="J93" s="256"/>
    </row>
    <row r="94" spans="1:10" s="26" customFormat="1">
      <c r="A94" s="167" t="s">
        <v>207</v>
      </c>
      <c r="B94" s="238" t="s">
        <v>241</v>
      </c>
      <c r="C94" s="239"/>
      <c r="D94" s="239"/>
      <c r="E94" s="240"/>
      <c r="F94" s="174"/>
      <c r="G94" s="175">
        <v>170003.22</v>
      </c>
      <c r="H94" s="241"/>
      <c r="I94" s="242"/>
      <c r="J94" s="174"/>
    </row>
    <row r="95" spans="1:10" s="26" customFormat="1">
      <c r="A95" s="167" t="s">
        <v>208</v>
      </c>
      <c r="B95" s="243" t="s">
        <v>102</v>
      </c>
      <c r="C95" s="244"/>
      <c r="D95" s="244"/>
      <c r="E95" s="245"/>
      <c r="F95" s="176"/>
      <c r="G95" s="177">
        <f>SUM(G96:G100)</f>
        <v>7399955.9699999997</v>
      </c>
      <c r="H95" s="257"/>
      <c r="I95" s="258"/>
      <c r="J95" s="177">
        <v>7267457.3899999997</v>
      </c>
    </row>
    <row r="96" spans="1:10" s="26" customFormat="1">
      <c r="A96" s="168" t="s">
        <v>1537</v>
      </c>
      <c r="B96" s="249" t="s">
        <v>250</v>
      </c>
      <c r="C96" s="250"/>
      <c r="D96" s="250"/>
      <c r="E96" s="251"/>
      <c r="F96" s="178"/>
      <c r="G96" s="178">
        <v>6876213.5599999996</v>
      </c>
      <c r="H96" s="252"/>
      <c r="I96" s="253"/>
      <c r="J96" s="178"/>
    </row>
    <row r="97" spans="1:10" s="26" customFormat="1">
      <c r="A97" s="168" t="s">
        <v>1538</v>
      </c>
      <c r="B97" s="155" t="s">
        <v>1539</v>
      </c>
      <c r="C97" s="179"/>
      <c r="D97" s="179"/>
      <c r="E97" s="180"/>
      <c r="F97" s="178"/>
      <c r="G97" s="178">
        <v>600328.01</v>
      </c>
      <c r="H97" s="181"/>
      <c r="I97" s="182"/>
      <c r="J97" s="178"/>
    </row>
    <row r="98" spans="1:10" s="26" customFormat="1">
      <c r="A98" s="168" t="s">
        <v>1540</v>
      </c>
      <c r="B98" s="155" t="s">
        <v>1541</v>
      </c>
      <c r="C98" s="179"/>
      <c r="D98" s="179"/>
      <c r="E98" s="180"/>
      <c r="F98" s="178"/>
      <c r="G98" s="178">
        <v>182538.4</v>
      </c>
      <c r="H98" s="181"/>
      <c r="I98" s="182"/>
      <c r="J98" s="178"/>
    </row>
    <row r="99" spans="1:10" s="26" customFormat="1">
      <c r="A99" s="168" t="s">
        <v>1542</v>
      </c>
      <c r="B99" s="249" t="s">
        <v>1543</v>
      </c>
      <c r="C99" s="250"/>
      <c r="D99" s="250"/>
      <c r="E99" s="251"/>
      <c r="F99" s="178"/>
      <c r="G99" s="178">
        <v>-275574</v>
      </c>
      <c r="H99" s="252"/>
      <c r="I99" s="253"/>
      <c r="J99" s="178"/>
    </row>
    <row r="100" spans="1:10" s="26" customFormat="1">
      <c r="A100" s="168" t="s">
        <v>1544</v>
      </c>
      <c r="B100" s="249" t="s">
        <v>1545</v>
      </c>
      <c r="C100" s="250"/>
      <c r="D100" s="250"/>
      <c r="E100" s="251"/>
      <c r="F100" s="178"/>
      <c r="G100" s="178">
        <v>16450</v>
      </c>
      <c r="H100" s="252"/>
      <c r="I100" s="253"/>
      <c r="J100" s="178"/>
    </row>
    <row r="101" spans="1:10" s="26" customFormat="1">
      <c r="A101" s="168" t="s">
        <v>1546</v>
      </c>
      <c r="B101" s="249" t="s">
        <v>1547</v>
      </c>
      <c r="C101" s="250"/>
      <c r="D101" s="250"/>
      <c r="E101" s="251"/>
      <c r="F101" s="178"/>
      <c r="G101" s="178">
        <v>179992.95999999999</v>
      </c>
      <c r="H101" s="252"/>
      <c r="I101" s="253"/>
      <c r="J101" s="178">
        <v>149131.72</v>
      </c>
    </row>
    <row r="102" spans="1:10" s="26" customFormat="1">
      <c r="A102" s="171" t="s">
        <v>209</v>
      </c>
      <c r="B102" s="238" t="s">
        <v>248</v>
      </c>
      <c r="C102" s="239"/>
      <c r="D102" s="239"/>
      <c r="E102" s="240"/>
      <c r="F102" s="170"/>
      <c r="G102" s="101">
        <v>333363.03999999998</v>
      </c>
      <c r="H102" s="241"/>
      <c r="I102" s="242"/>
      <c r="J102" s="183"/>
    </row>
    <row r="103" spans="1:10" s="26" customFormat="1">
      <c r="A103" s="169" t="s">
        <v>137</v>
      </c>
      <c r="B103" s="254" t="s">
        <v>249</v>
      </c>
      <c r="C103" s="255"/>
      <c r="D103" s="255"/>
      <c r="E103" s="255"/>
      <c r="F103" s="255"/>
      <c r="G103" s="255"/>
      <c r="H103" s="255"/>
      <c r="I103" s="255"/>
      <c r="J103" s="256"/>
    </row>
    <row r="104" spans="1:10" s="26" customFormat="1">
      <c r="A104" s="184" t="s">
        <v>210</v>
      </c>
      <c r="B104" s="238" t="s">
        <v>241</v>
      </c>
      <c r="C104" s="239"/>
      <c r="D104" s="239"/>
      <c r="E104" s="240"/>
      <c r="F104" s="174"/>
      <c r="G104" s="175">
        <v>48106560.210000001</v>
      </c>
      <c r="H104" s="241"/>
      <c r="I104" s="242"/>
      <c r="J104" s="174"/>
    </row>
    <row r="105" spans="1:10" s="26" customFormat="1">
      <c r="A105" s="167" t="s">
        <v>211</v>
      </c>
      <c r="B105" s="243" t="s">
        <v>102</v>
      </c>
      <c r="C105" s="244"/>
      <c r="D105" s="244"/>
      <c r="E105" s="245"/>
      <c r="F105" s="174"/>
      <c r="G105" s="175">
        <f>SUM(G107)</f>
        <v>579897991.48000002</v>
      </c>
      <c r="H105" s="236"/>
      <c r="I105" s="237"/>
      <c r="J105" s="175">
        <f>SUM(J107)</f>
        <v>597273487.5</v>
      </c>
    </row>
    <row r="106" spans="1:10" s="26" customFormat="1">
      <c r="A106" s="185"/>
      <c r="B106" s="246" t="s">
        <v>206</v>
      </c>
      <c r="C106" s="247"/>
      <c r="D106" s="247"/>
      <c r="E106" s="248"/>
      <c r="F106" s="174"/>
      <c r="G106" s="174"/>
      <c r="H106" s="241"/>
      <c r="I106" s="242"/>
      <c r="J106" s="174"/>
    </row>
    <row r="107" spans="1:10" s="26" customFormat="1">
      <c r="A107" s="171" t="s">
        <v>1548</v>
      </c>
      <c r="B107" s="233" t="s">
        <v>1549</v>
      </c>
      <c r="C107" s="234"/>
      <c r="D107" s="234"/>
      <c r="E107" s="235"/>
      <c r="F107" s="173"/>
      <c r="G107" s="101">
        <v>579897991.48000002</v>
      </c>
      <c r="H107" s="236"/>
      <c r="I107" s="237"/>
      <c r="J107" s="101">
        <v>597273487.5</v>
      </c>
    </row>
    <row r="108" spans="1:10" s="26" customFormat="1">
      <c r="A108" s="171" t="s">
        <v>1550</v>
      </c>
      <c r="B108" s="233" t="s">
        <v>1551</v>
      </c>
      <c r="C108" s="234"/>
      <c r="D108" s="234"/>
      <c r="E108" s="235"/>
      <c r="F108" s="173"/>
      <c r="G108" s="101">
        <v>245146.6</v>
      </c>
      <c r="H108" s="236"/>
      <c r="I108" s="237"/>
      <c r="J108" s="101"/>
    </row>
    <row r="109" spans="1:10" s="26" customFormat="1">
      <c r="A109" s="168" t="s">
        <v>212</v>
      </c>
      <c r="B109" s="238" t="s">
        <v>248</v>
      </c>
      <c r="C109" s="239"/>
      <c r="D109" s="239"/>
      <c r="E109" s="240"/>
      <c r="F109" s="186"/>
      <c r="G109" s="187">
        <v>30976210.789999999</v>
      </c>
      <c r="H109" s="241"/>
      <c r="I109" s="242"/>
      <c r="J109" s="183"/>
    </row>
  </sheetData>
  <mergeCells count="128">
    <mergeCell ref="B68:E68"/>
    <mergeCell ref="H68:I69"/>
    <mergeCell ref="B71:E71"/>
    <mergeCell ref="B74:E74"/>
    <mergeCell ref="H74:I74"/>
    <mergeCell ref="B75:E75"/>
    <mergeCell ref="B76:E76"/>
    <mergeCell ref="H76:I76"/>
    <mergeCell ref="B78:E78"/>
    <mergeCell ref="H78:I78"/>
    <mergeCell ref="B77:E77"/>
    <mergeCell ref="A54:A55"/>
    <mergeCell ref="B54:B55"/>
    <mergeCell ref="C54:D54"/>
    <mergeCell ref="E54:F54"/>
    <mergeCell ref="B60:C60"/>
    <mergeCell ref="A65:A66"/>
    <mergeCell ref="F65:G65"/>
    <mergeCell ref="G61:H61"/>
    <mergeCell ref="G62:H62"/>
    <mergeCell ref="B59:H59"/>
    <mergeCell ref="A9:A10"/>
    <mergeCell ref="B9:B10"/>
    <mergeCell ref="C9:D9"/>
    <mergeCell ref="E9:F9"/>
    <mergeCell ref="E11:E12"/>
    <mergeCell ref="F11:F12"/>
    <mergeCell ref="G11:G12"/>
    <mergeCell ref="H11:H12"/>
    <mergeCell ref="H22:H23"/>
    <mergeCell ref="C11:C12"/>
    <mergeCell ref="D11:D12"/>
    <mergeCell ref="C22:C23"/>
    <mergeCell ref="D22:D23"/>
    <mergeCell ref="E22:E23"/>
    <mergeCell ref="F22:F23"/>
    <mergeCell ref="G22:G23"/>
    <mergeCell ref="B7:D7"/>
    <mergeCell ref="G9:H9"/>
    <mergeCell ref="B8:H8"/>
    <mergeCell ref="B1:J1"/>
    <mergeCell ref="B2:J2"/>
    <mergeCell ref="B3:D3"/>
    <mergeCell ref="B5:D5"/>
    <mergeCell ref="B6:D6"/>
    <mergeCell ref="B4:D4"/>
    <mergeCell ref="G68:G69"/>
    <mergeCell ref="B70:E70"/>
    <mergeCell ref="H70:I70"/>
    <mergeCell ref="H77:I77"/>
    <mergeCell ref="B82:E82"/>
    <mergeCell ref="H82:I82"/>
    <mergeCell ref="B36:J36"/>
    <mergeCell ref="B50:J50"/>
    <mergeCell ref="B33:J33"/>
    <mergeCell ref="B64:J64"/>
    <mergeCell ref="B65:E66"/>
    <mergeCell ref="H65:J65"/>
    <mergeCell ref="H66:I66"/>
    <mergeCell ref="G60:H60"/>
    <mergeCell ref="B61:C61"/>
    <mergeCell ref="E61:F61"/>
    <mergeCell ref="B53:H53"/>
    <mergeCell ref="E60:F60"/>
    <mergeCell ref="B62:C62"/>
    <mergeCell ref="E62:F62"/>
    <mergeCell ref="G54:H54"/>
    <mergeCell ref="B80:E80"/>
    <mergeCell ref="B67:E67"/>
    <mergeCell ref="H67:I67"/>
    <mergeCell ref="B88:E88"/>
    <mergeCell ref="B89:E89"/>
    <mergeCell ref="H89:I89"/>
    <mergeCell ref="B87:E87"/>
    <mergeCell ref="B63:J63"/>
    <mergeCell ref="B84:E84"/>
    <mergeCell ref="H84:I84"/>
    <mergeCell ref="B85:E85"/>
    <mergeCell ref="H85:I85"/>
    <mergeCell ref="B86:E86"/>
    <mergeCell ref="H86:I86"/>
    <mergeCell ref="H80:I80"/>
    <mergeCell ref="B81:E81"/>
    <mergeCell ref="H81:I81"/>
    <mergeCell ref="B83:E83"/>
    <mergeCell ref="H83:I83"/>
    <mergeCell ref="H71:I71"/>
    <mergeCell ref="B72:E72"/>
    <mergeCell ref="B79:E79"/>
    <mergeCell ref="H79:I79"/>
    <mergeCell ref="B73:E73"/>
    <mergeCell ref="J68:J69"/>
    <mergeCell ref="B69:E69"/>
    <mergeCell ref="F68:F69"/>
    <mergeCell ref="B93:J93"/>
    <mergeCell ref="B94:E94"/>
    <mergeCell ref="H94:I94"/>
    <mergeCell ref="B95:E95"/>
    <mergeCell ref="H95:I95"/>
    <mergeCell ref="B90:E90"/>
    <mergeCell ref="H90:I90"/>
    <mergeCell ref="B91:E91"/>
    <mergeCell ref="H91:I91"/>
    <mergeCell ref="B92:E92"/>
    <mergeCell ref="H92:I92"/>
    <mergeCell ref="B101:E101"/>
    <mergeCell ref="H101:I101"/>
    <mergeCell ref="B102:E102"/>
    <mergeCell ref="H102:I102"/>
    <mergeCell ref="B103:J103"/>
    <mergeCell ref="B96:E96"/>
    <mergeCell ref="H96:I96"/>
    <mergeCell ref="B99:E99"/>
    <mergeCell ref="H99:I99"/>
    <mergeCell ref="B100:E100"/>
    <mergeCell ref="H100:I100"/>
    <mergeCell ref="B107:E107"/>
    <mergeCell ref="H107:I107"/>
    <mergeCell ref="B108:E108"/>
    <mergeCell ref="H108:I108"/>
    <mergeCell ref="B109:E109"/>
    <mergeCell ref="H109:I109"/>
    <mergeCell ref="B104:E104"/>
    <mergeCell ref="H104:I104"/>
    <mergeCell ref="B105:E105"/>
    <mergeCell ref="H105:I105"/>
    <mergeCell ref="B106:E106"/>
    <mergeCell ref="H106:I106"/>
  </mergeCells>
  <phoneticPr fontId="7" type="noConversion"/>
  <pageMargins left="0.2" right="0.23622047244094491" top="0.27559055118110237" bottom="0.19685039370078741" header="0.51181102362204722" footer="0.19685039370078741"/>
  <pageSetup paperSize="9" scale="64" orientation="portrait" r:id="rId1"/>
  <headerFooter alignWithMargins="0"/>
  <rowBreaks count="2" manualBreakCount="2">
    <brk id="22" max="10" man="1"/>
    <brk id="57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78"/>
  <sheetViews>
    <sheetView topLeftCell="A391" zoomScaleNormal="100" workbookViewId="0">
      <selection activeCell="B412" sqref="B412"/>
    </sheetView>
  </sheetViews>
  <sheetFormatPr defaultColWidth="18.6640625" defaultRowHeight="13.8"/>
  <cols>
    <col min="1" max="1" width="6.33203125" style="96" customWidth="1"/>
    <col min="2" max="2" width="70.33203125" style="6" customWidth="1"/>
    <col min="3" max="3" width="18.6640625" style="137"/>
    <col min="4" max="4" width="18.6640625" style="25"/>
    <col min="5" max="5" width="12.5546875" style="24" customWidth="1"/>
    <col min="6" max="6" width="15.44140625" style="6" customWidth="1"/>
    <col min="7" max="16384" width="18.6640625" style="6"/>
  </cols>
  <sheetData>
    <row r="1" spans="1:6">
      <c r="A1" s="92"/>
      <c r="B1" s="286" t="s">
        <v>11</v>
      </c>
      <c r="C1" s="286"/>
      <c r="D1" s="286"/>
      <c r="E1" s="286"/>
      <c r="F1" s="286"/>
    </row>
    <row r="2" spans="1:6">
      <c r="A2" s="93"/>
      <c r="B2" s="288" t="s">
        <v>88</v>
      </c>
      <c r="C2" s="288"/>
      <c r="D2" s="288"/>
      <c r="E2" s="288"/>
      <c r="F2" s="288"/>
    </row>
    <row r="3" spans="1:6">
      <c r="A3" s="94" t="s">
        <v>213</v>
      </c>
      <c r="B3" s="306" t="s">
        <v>138</v>
      </c>
      <c r="C3" s="307"/>
      <c r="D3" s="307"/>
      <c r="E3" s="307"/>
      <c r="F3" s="307"/>
    </row>
    <row r="4" spans="1:6" ht="96.6">
      <c r="A4" s="95" t="s">
        <v>0</v>
      </c>
      <c r="B4" s="73" t="s">
        <v>46</v>
      </c>
      <c r="C4" s="73" t="s">
        <v>139</v>
      </c>
      <c r="D4" s="73" t="s">
        <v>140</v>
      </c>
      <c r="E4" s="73" t="s">
        <v>141</v>
      </c>
      <c r="F4" s="73" t="s">
        <v>42</v>
      </c>
    </row>
    <row r="5" spans="1:6">
      <c r="A5" s="95" t="s">
        <v>4</v>
      </c>
      <c r="B5" s="98" t="s">
        <v>374</v>
      </c>
      <c r="C5" s="99">
        <v>3887</v>
      </c>
      <c r="D5" s="97">
        <f>C5</f>
        <v>3887</v>
      </c>
      <c r="E5" s="73"/>
      <c r="F5" s="73"/>
    </row>
    <row r="6" spans="1:6">
      <c r="A6" s="95" t="s">
        <v>5</v>
      </c>
      <c r="B6" s="98" t="s">
        <v>375</v>
      </c>
      <c r="C6" s="99">
        <v>6043</v>
      </c>
      <c r="D6" s="97">
        <f t="shared" ref="D6:D69" si="0">C6</f>
        <v>6043</v>
      </c>
      <c r="E6" s="73"/>
      <c r="F6" s="73"/>
    </row>
    <row r="7" spans="1:6">
      <c r="A7" s="95" t="s">
        <v>7</v>
      </c>
      <c r="B7" s="98" t="s">
        <v>376</v>
      </c>
      <c r="C7" s="99">
        <v>4293</v>
      </c>
      <c r="D7" s="97">
        <f t="shared" si="0"/>
        <v>4293</v>
      </c>
      <c r="E7" s="73"/>
      <c r="F7" s="73"/>
    </row>
    <row r="8" spans="1:6">
      <c r="A8" s="95" t="s">
        <v>8</v>
      </c>
      <c r="B8" s="98" t="s">
        <v>377</v>
      </c>
      <c r="C8" s="99">
        <v>980</v>
      </c>
      <c r="D8" s="97">
        <f t="shared" si="0"/>
        <v>980</v>
      </c>
      <c r="E8" s="73"/>
      <c r="F8" s="73"/>
    </row>
    <row r="9" spans="1:6">
      <c r="A9" s="95" t="s">
        <v>9</v>
      </c>
      <c r="B9" s="98" t="s">
        <v>378</v>
      </c>
      <c r="C9" s="99">
        <v>1472</v>
      </c>
      <c r="D9" s="97">
        <f t="shared" si="0"/>
        <v>1472</v>
      </c>
      <c r="E9" s="73"/>
      <c r="F9" s="74"/>
    </row>
    <row r="10" spans="1:6">
      <c r="A10" s="95" t="s">
        <v>12</v>
      </c>
      <c r="B10" s="98" t="s">
        <v>379</v>
      </c>
      <c r="C10" s="99">
        <v>6437</v>
      </c>
      <c r="D10" s="97">
        <f t="shared" si="0"/>
        <v>6437</v>
      </c>
      <c r="E10" s="73"/>
      <c r="F10" s="74"/>
    </row>
    <row r="11" spans="1:6">
      <c r="A11" s="95" t="s">
        <v>13</v>
      </c>
      <c r="B11" s="98" t="s">
        <v>380</v>
      </c>
      <c r="C11" s="99">
        <v>1330</v>
      </c>
      <c r="D11" s="97">
        <f t="shared" si="0"/>
        <v>1330</v>
      </c>
      <c r="E11" s="73"/>
      <c r="F11" s="74"/>
    </row>
    <row r="12" spans="1:6" ht="27.6">
      <c r="A12" s="95" t="s">
        <v>14</v>
      </c>
      <c r="B12" s="100" t="s">
        <v>370</v>
      </c>
      <c r="C12" s="99">
        <v>402</v>
      </c>
      <c r="D12" s="97">
        <f t="shared" si="0"/>
        <v>402</v>
      </c>
      <c r="E12" s="73"/>
      <c r="F12" s="74"/>
    </row>
    <row r="13" spans="1:6" ht="27.6">
      <c r="A13" s="95" t="s">
        <v>15</v>
      </c>
      <c r="B13" s="100" t="s">
        <v>371</v>
      </c>
      <c r="C13" s="99">
        <v>432</v>
      </c>
      <c r="D13" s="97">
        <f t="shared" si="0"/>
        <v>432</v>
      </c>
      <c r="E13" s="73"/>
      <c r="F13" s="74"/>
    </row>
    <row r="14" spans="1:6" ht="27.6">
      <c r="A14" s="95" t="s">
        <v>16</v>
      </c>
      <c r="B14" s="100" t="s">
        <v>372</v>
      </c>
      <c r="C14" s="99">
        <v>544</v>
      </c>
      <c r="D14" s="97">
        <f t="shared" si="0"/>
        <v>544</v>
      </c>
      <c r="E14" s="73"/>
      <c r="F14" s="74"/>
    </row>
    <row r="15" spans="1:6" ht="27.6">
      <c r="A15" s="95" t="s">
        <v>21</v>
      </c>
      <c r="B15" s="100" t="s">
        <v>373</v>
      </c>
      <c r="C15" s="99">
        <v>519</v>
      </c>
      <c r="D15" s="97">
        <f t="shared" si="0"/>
        <v>519</v>
      </c>
      <c r="E15" s="73"/>
      <c r="F15" s="74"/>
    </row>
    <row r="16" spans="1:6">
      <c r="A16" s="95" t="s">
        <v>1075</v>
      </c>
      <c r="B16" s="8" t="s">
        <v>1446</v>
      </c>
      <c r="C16" s="101">
        <v>1000</v>
      </c>
      <c r="D16" s="97">
        <f t="shared" si="0"/>
        <v>1000</v>
      </c>
      <c r="E16" s="73"/>
      <c r="F16" s="74"/>
    </row>
    <row r="17" spans="1:6">
      <c r="A17" s="95" t="s">
        <v>1076</v>
      </c>
      <c r="B17" s="8" t="s">
        <v>1447</v>
      </c>
      <c r="C17" s="97">
        <v>1500</v>
      </c>
      <c r="D17" s="97">
        <f t="shared" si="0"/>
        <v>1500</v>
      </c>
      <c r="E17" s="73"/>
      <c r="F17" s="74"/>
    </row>
    <row r="18" spans="1:6">
      <c r="A18" s="95" t="s">
        <v>1077</v>
      </c>
      <c r="B18" s="8" t="s">
        <v>1448</v>
      </c>
      <c r="C18" s="97">
        <v>1700</v>
      </c>
      <c r="D18" s="97">
        <f t="shared" si="0"/>
        <v>1700</v>
      </c>
      <c r="E18" s="73"/>
      <c r="F18" s="74"/>
    </row>
    <row r="19" spans="1:6">
      <c r="A19" s="95" t="s">
        <v>1078</v>
      </c>
      <c r="B19" s="8" t="s">
        <v>1449</v>
      </c>
      <c r="C19" s="97">
        <v>3100</v>
      </c>
      <c r="D19" s="97">
        <f t="shared" si="0"/>
        <v>3100</v>
      </c>
      <c r="E19" s="73"/>
      <c r="F19" s="74"/>
    </row>
    <row r="20" spans="1:6">
      <c r="A20" s="95" t="s">
        <v>1079</v>
      </c>
      <c r="B20" s="102" t="s">
        <v>695</v>
      </c>
      <c r="C20" s="97">
        <v>1800</v>
      </c>
      <c r="D20" s="97">
        <f t="shared" si="0"/>
        <v>1800</v>
      </c>
      <c r="E20" s="73"/>
      <c r="F20" s="74"/>
    </row>
    <row r="21" spans="1:6" ht="27.6">
      <c r="A21" s="95" t="s">
        <v>1080</v>
      </c>
      <c r="B21" s="103" t="s">
        <v>696</v>
      </c>
      <c r="C21" s="97">
        <v>300</v>
      </c>
      <c r="D21" s="97">
        <f t="shared" si="0"/>
        <v>300</v>
      </c>
      <c r="E21" s="73"/>
      <c r="F21" s="74"/>
    </row>
    <row r="22" spans="1:6" ht="27.6">
      <c r="A22" s="95" t="s">
        <v>1081</v>
      </c>
      <c r="B22" s="91" t="s">
        <v>697</v>
      </c>
      <c r="C22" s="97">
        <v>450</v>
      </c>
      <c r="D22" s="97">
        <f t="shared" si="0"/>
        <v>450</v>
      </c>
      <c r="E22" s="73"/>
      <c r="F22" s="74"/>
    </row>
    <row r="23" spans="1:6">
      <c r="A23" s="95" t="s">
        <v>1082</v>
      </c>
      <c r="B23" s="104" t="s">
        <v>698</v>
      </c>
      <c r="C23" s="97">
        <v>1150</v>
      </c>
      <c r="D23" s="97">
        <f t="shared" si="0"/>
        <v>1150</v>
      </c>
      <c r="E23" s="73"/>
      <c r="F23" s="74"/>
    </row>
    <row r="24" spans="1:6">
      <c r="A24" s="95" t="s">
        <v>1083</v>
      </c>
      <c r="B24" s="104" t="s">
        <v>699</v>
      </c>
      <c r="C24" s="97">
        <v>1150</v>
      </c>
      <c r="D24" s="97">
        <f t="shared" si="0"/>
        <v>1150</v>
      </c>
      <c r="E24" s="73"/>
      <c r="F24" s="74"/>
    </row>
    <row r="25" spans="1:6">
      <c r="A25" s="95" t="s">
        <v>1084</v>
      </c>
      <c r="B25" s="104" t="s">
        <v>700</v>
      </c>
      <c r="C25" s="97">
        <v>1150</v>
      </c>
      <c r="D25" s="97">
        <f t="shared" si="0"/>
        <v>1150</v>
      </c>
      <c r="E25" s="73"/>
      <c r="F25" s="74"/>
    </row>
    <row r="26" spans="1:6">
      <c r="A26" s="95" t="s">
        <v>1085</v>
      </c>
      <c r="B26" s="104" t="s">
        <v>701</v>
      </c>
      <c r="C26" s="97">
        <v>1150</v>
      </c>
      <c r="D26" s="97">
        <f t="shared" si="0"/>
        <v>1150</v>
      </c>
      <c r="E26" s="73"/>
      <c r="F26" s="74"/>
    </row>
    <row r="27" spans="1:6">
      <c r="A27" s="95" t="s">
        <v>1086</v>
      </c>
      <c r="B27" s="104" t="s">
        <v>702</v>
      </c>
      <c r="C27" s="97">
        <v>1150</v>
      </c>
      <c r="D27" s="97">
        <f t="shared" si="0"/>
        <v>1150</v>
      </c>
      <c r="E27" s="73"/>
      <c r="F27" s="74"/>
    </row>
    <row r="28" spans="1:6">
      <c r="A28" s="95" t="s">
        <v>1087</v>
      </c>
      <c r="B28" s="104" t="s">
        <v>703</v>
      </c>
      <c r="C28" s="97">
        <v>1150</v>
      </c>
      <c r="D28" s="97">
        <f t="shared" si="0"/>
        <v>1150</v>
      </c>
      <c r="E28" s="73"/>
      <c r="F28" s="74"/>
    </row>
    <row r="29" spans="1:6">
      <c r="A29" s="95" t="s">
        <v>1088</v>
      </c>
      <c r="B29" s="104" t="s">
        <v>704</v>
      </c>
      <c r="C29" s="97">
        <v>1150</v>
      </c>
      <c r="D29" s="97">
        <f t="shared" si="0"/>
        <v>1150</v>
      </c>
      <c r="E29" s="73"/>
      <c r="F29" s="74"/>
    </row>
    <row r="30" spans="1:6">
      <c r="A30" s="95" t="s">
        <v>1089</v>
      </c>
      <c r="B30" s="105" t="s">
        <v>1450</v>
      </c>
      <c r="C30" s="97">
        <v>2673</v>
      </c>
      <c r="D30" s="97">
        <f t="shared" si="0"/>
        <v>2673</v>
      </c>
      <c r="E30" s="73"/>
      <c r="F30" s="74"/>
    </row>
    <row r="31" spans="1:6">
      <c r="A31" s="95" t="s">
        <v>1090</v>
      </c>
      <c r="B31" s="105" t="s">
        <v>1451</v>
      </c>
      <c r="C31" s="97">
        <v>3657</v>
      </c>
      <c r="D31" s="97">
        <f t="shared" si="0"/>
        <v>3657</v>
      </c>
      <c r="E31" s="73"/>
      <c r="F31" s="74"/>
    </row>
    <row r="32" spans="1:6">
      <c r="A32" s="95" t="s">
        <v>1091</v>
      </c>
      <c r="B32" s="105" t="s">
        <v>1452</v>
      </c>
      <c r="C32" s="97">
        <v>5016</v>
      </c>
      <c r="D32" s="97">
        <f t="shared" si="0"/>
        <v>5016</v>
      </c>
      <c r="E32" s="73"/>
      <c r="F32" s="74"/>
    </row>
    <row r="33" spans="1:6" ht="27.6">
      <c r="A33" s="95" t="s">
        <v>1092</v>
      </c>
      <c r="B33" s="100" t="s">
        <v>1453</v>
      </c>
      <c r="C33" s="97">
        <v>335</v>
      </c>
      <c r="D33" s="97">
        <f t="shared" si="0"/>
        <v>335</v>
      </c>
      <c r="E33" s="73"/>
      <c r="F33" s="74"/>
    </row>
    <row r="34" spans="1:6">
      <c r="A34" s="95" t="s">
        <v>1093</v>
      </c>
      <c r="B34" s="102" t="s">
        <v>1454</v>
      </c>
      <c r="C34" s="125">
        <v>25</v>
      </c>
      <c r="D34" s="97">
        <f t="shared" si="0"/>
        <v>25</v>
      </c>
      <c r="E34" s="73"/>
      <c r="F34" s="74"/>
    </row>
    <row r="35" spans="1:6">
      <c r="A35" s="95" t="s">
        <v>1094</v>
      </c>
      <c r="B35" s="102" t="s">
        <v>1455</v>
      </c>
      <c r="C35" s="125">
        <v>1600</v>
      </c>
      <c r="D35" s="97">
        <f t="shared" si="0"/>
        <v>1600</v>
      </c>
      <c r="E35" s="73"/>
      <c r="F35" s="74"/>
    </row>
    <row r="36" spans="1:6">
      <c r="A36" s="95" t="s">
        <v>1095</v>
      </c>
      <c r="B36" s="106" t="s">
        <v>883</v>
      </c>
      <c r="C36" s="125">
        <v>190</v>
      </c>
      <c r="D36" s="97">
        <f t="shared" si="0"/>
        <v>190</v>
      </c>
      <c r="E36" s="73"/>
      <c r="F36" s="74"/>
    </row>
    <row r="37" spans="1:6" ht="27.6">
      <c r="A37" s="95" t="s">
        <v>1096</v>
      </c>
      <c r="B37" s="103" t="s">
        <v>865</v>
      </c>
      <c r="C37" s="125">
        <v>259</v>
      </c>
      <c r="D37" s="97">
        <f t="shared" si="0"/>
        <v>259</v>
      </c>
      <c r="E37" s="73"/>
      <c r="F37" s="74"/>
    </row>
    <row r="38" spans="1:6" ht="27.6">
      <c r="A38" s="95" t="s">
        <v>1097</v>
      </c>
      <c r="B38" s="103" t="s">
        <v>866</v>
      </c>
      <c r="C38" s="125">
        <v>313</v>
      </c>
      <c r="D38" s="97">
        <f t="shared" si="0"/>
        <v>313</v>
      </c>
      <c r="E38" s="73"/>
      <c r="F38" s="74"/>
    </row>
    <row r="39" spans="1:6" ht="41.4">
      <c r="A39" s="95" t="s">
        <v>1098</v>
      </c>
      <c r="B39" s="103" t="s">
        <v>867</v>
      </c>
      <c r="C39" s="125">
        <v>419</v>
      </c>
      <c r="D39" s="97">
        <f t="shared" si="0"/>
        <v>419</v>
      </c>
      <c r="E39" s="73"/>
      <c r="F39" s="74"/>
    </row>
    <row r="40" spans="1:6" ht="41.4">
      <c r="A40" s="95" t="s">
        <v>1099</v>
      </c>
      <c r="B40" s="103" t="s">
        <v>868</v>
      </c>
      <c r="C40" s="125">
        <v>500</v>
      </c>
      <c r="D40" s="97">
        <f t="shared" si="0"/>
        <v>500</v>
      </c>
      <c r="E40" s="73"/>
      <c r="F40" s="74"/>
    </row>
    <row r="41" spans="1:6">
      <c r="A41" s="95" t="s">
        <v>1100</v>
      </c>
      <c r="B41" s="103" t="s">
        <v>869</v>
      </c>
      <c r="C41" s="125">
        <v>900</v>
      </c>
      <c r="D41" s="97">
        <f t="shared" si="0"/>
        <v>900</v>
      </c>
      <c r="E41" s="73"/>
      <c r="F41" s="74"/>
    </row>
    <row r="42" spans="1:6">
      <c r="A42" s="95" t="s">
        <v>1101</v>
      </c>
      <c r="B42" s="103" t="s">
        <v>870</v>
      </c>
      <c r="C42" s="125">
        <v>1100</v>
      </c>
      <c r="D42" s="97">
        <f t="shared" si="0"/>
        <v>1100</v>
      </c>
      <c r="E42" s="73"/>
      <c r="F42" s="74"/>
    </row>
    <row r="43" spans="1:6">
      <c r="A43" s="95" t="s">
        <v>1102</v>
      </c>
      <c r="B43" s="103" t="s">
        <v>871</v>
      </c>
      <c r="C43" s="125">
        <v>720</v>
      </c>
      <c r="D43" s="97">
        <f t="shared" si="0"/>
        <v>720</v>
      </c>
      <c r="E43" s="73"/>
      <c r="F43" s="74"/>
    </row>
    <row r="44" spans="1:6">
      <c r="A44" s="95" t="s">
        <v>1103</v>
      </c>
      <c r="B44" s="103" t="s">
        <v>872</v>
      </c>
      <c r="C44" s="125">
        <v>850</v>
      </c>
      <c r="D44" s="97">
        <f t="shared" si="0"/>
        <v>850</v>
      </c>
      <c r="E44" s="73"/>
      <c r="F44" s="74"/>
    </row>
    <row r="45" spans="1:6" ht="27.6">
      <c r="A45" s="95" t="s">
        <v>1104</v>
      </c>
      <c r="B45" s="100" t="s">
        <v>873</v>
      </c>
      <c r="C45" s="125">
        <v>1150</v>
      </c>
      <c r="D45" s="97">
        <f t="shared" si="0"/>
        <v>1150</v>
      </c>
      <c r="E45" s="73"/>
      <c r="F45" s="74"/>
    </row>
    <row r="46" spans="1:6" ht="27.6">
      <c r="A46" s="95" t="s">
        <v>1105</v>
      </c>
      <c r="B46" s="100" t="s">
        <v>874</v>
      </c>
      <c r="C46" s="125">
        <v>1360</v>
      </c>
      <c r="D46" s="97">
        <f t="shared" si="0"/>
        <v>1360</v>
      </c>
      <c r="E46" s="73"/>
      <c r="F46" s="74"/>
    </row>
    <row r="47" spans="1:6" ht="27.6">
      <c r="A47" s="95" t="s">
        <v>1106</v>
      </c>
      <c r="B47" s="100" t="s">
        <v>875</v>
      </c>
      <c r="C47" s="125">
        <v>440</v>
      </c>
      <c r="D47" s="97">
        <f t="shared" si="0"/>
        <v>440</v>
      </c>
      <c r="E47" s="73"/>
      <c r="F47" s="74"/>
    </row>
    <row r="48" spans="1:6" ht="27.6">
      <c r="A48" s="95" t="s">
        <v>1107</v>
      </c>
      <c r="B48" s="100" t="s">
        <v>876</v>
      </c>
      <c r="C48" s="125">
        <v>520</v>
      </c>
      <c r="D48" s="97">
        <f t="shared" si="0"/>
        <v>520</v>
      </c>
      <c r="E48" s="73"/>
      <c r="F48" s="74"/>
    </row>
    <row r="49" spans="1:6" ht="41.4">
      <c r="A49" s="95" t="s">
        <v>1108</v>
      </c>
      <c r="B49" s="100" t="s">
        <v>877</v>
      </c>
      <c r="C49" s="125">
        <v>570</v>
      </c>
      <c r="D49" s="97">
        <f t="shared" si="0"/>
        <v>570</v>
      </c>
      <c r="E49" s="73"/>
      <c r="F49" s="74"/>
    </row>
    <row r="50" spans="1:6" ht="41.4">
      <c r="A50" s="95" t="s">
        <v>1109</v>
      </c>
      <c r="B50" s="100" t="s">
        <v>878</v>
      </c>
      <c r="C50" s="125">
        <v>680</v>
      </c>
      <c r="D50" s="97">
        <f t="shared" si="0"/>
        <v>680</v>
      </c>
      <c r="E50" s="73"/>
      <c r="F50" s="74"/>
    </row>
    <row r="51" spans="1:6" ht="27.6">
      <c r="A51" s="95" t="s">
        <v>1110</v>
      </c>
      <c r="B51" s="100" t="s">
        <v>879</v>
      </c>
      <c r="C51" s="125">
        <v>1020</v>
      </c>
      <c r="D51" s="97">
        <f t="shared" si="0"/>
        <v>1020</v>
      </c>
      <c r="E51" s="73"/>
      <c r="F51" s="74"/>
    </row>
    <row r="52" spans="1:6" ht="27.6">
      <c r="A52" s="95" t="s">
        <v>1111</v>
      </c>
      <c r="B52" s="100" t="s">
        <v>880</v>
      </c>
      <c r="C52" s="125">
        <v>1210</v>
      </c>
      <c r="D52" s="97">
        <f t="shared" si="0"/>
        <v>1210</v>
      </c>
      <c r="E52" s="73"/>
      <c r="F52" s="74"/>
    </row>
    <row r="53" spans="1:6" ht="27.6">
      <c r="A53" s="95" t="s">
        <v>1112</v>
      </c>
      <c r="B53" s="100" t="s">
        <v>881</v>
      </c>
      <c r="C53" s="125">
        <v>700</v>
      </c>
      <c r="D53" s="97">
        <f t="shared" si="0"/>
        <v>700</v>
      </c>
      <c r="E53" s="73"/>
      <c r="F53" s="74"/>
    </row>
    <row r="54" spans="1:6" ht="27.6">
      <c r="A54" s="95" t="s">
        <v>1113</v>
      </c>
      <c r="B54" s="100" t="s">
        <v>882</v>
      </c>
      <c r="C54" s="125">
        <v>850</v>
      </c>
      <c r="D54" s="97">
        <f t="shared" si="0"/>
        <v>850</v>
      </c>
      <c r="E54" s="73"/>
      <c r="F54" s="74"/>
    </row>
    <row r="55" spans="1:6" ht="27.6">
      <c r="A55" s="95" t="s">
        <v>1114</v>
      </c>
      <c r="B55" s="107" t="s">
        <v>1033</v>
      </c>
      <c r="C55" s="125">
        <v>850</v>
      </c>
      <c r="D55" s="97">
        <f t="shared" si="0"/>
        <v>850</v>
      </c>
      <c r="E55" s="73"/>
      <c r="F55" s="74"/>
    </row>
    <row r="56" spans="1:6">
      <c r="A56" s="95" t="s">
        <v>1115</v>
      </c>
      <c r="B56" s="107" t="s">
        <v>1034</v>
      </c>
      <c r="C56" s="125">
        <v>450</v>
      </c>
      <c r="D56" s="97">
        <f t="shared" si="0"/>
        <v>450</v>
      </c>
      <c r="E56" s="73"/>
      <c r="F56" s="74"/>
    </row>
    <row r="57" spans="1:6" ht="27.6">
      <c r="A57" s="95" t="s">
        <v>1116</v>
      </c>
      <c r="B57" s="108" t="s">
        <v>1035</v>
      </c>
      <c r="C57" s="125">
        <v>500</v>
      </c>
      <c r="D57" s="97">
        <f t="shared" si="0"/>
        <v>500</v>
      </c>
      <c r="E57" s="73"/>
      <c r="F57" s="74"/>
    </row>
    <row r="58" spans="1:6" ht="27.6">
      <c r="A58" s="95" t="s">
        <v>1117</v>
      </c>
      <c r="B58" s="107" t="s">
        <v>1036</v>
      </c>
      <c r="C58" s="125">
        <v>500</v>
      </c>
      <c r="D58" s="97">
        <f t="shared" si="0"/>
        <v>500</v>
      </c>
      <c r="E58" s="73"/>
      <c r="F58" s="74"/>
    </row>
    <row r="59" spans="1:6" ht="27.6">
      <c r="A59" s="95" t="s">
        <v>1118</v>
      </c>
      <c r="B59" s="108" t="s">
        <v>1037</v>
      </c>
      <c r="C59" s="125">
        <v>500</v>
      </c>
      <c r="D59" s="97">
        <f t="shared" si="0"/>
        <v>500</v>
      </c>
      <c r="E59" s="73"/>
      <c r="F59" s="74"/>
    </row>
    <row r="60" spans="1:6" ht="27.6">
      <c r="A60" s="95" t="s">
        <v>1119</v>
      </c>
      <c r="B60" s="100" t="s">
        <v>1038</v>
      </c>
      <c r="C60" s="125">
        <v>420</v>
      </c>
      <c r="D60" s="97">
        <f t="shared" si="0"/>
        <v>420</v>
      </c>
      <c r="E60" s="73"/>
      <c r="F60" s="74"/>
    </row>
    <row r="61" spans="1:6" ht="27.6">
      <c r="A61" s="95" t="s">
        <v>1120</v>
      </c>
      <c r="B61" s="109" t="s">
        <v>1039</v>
      </c>
      <c r="C61" s="125">
        <v>600</v>
      </c>
      <c r="D61" s="97">
        <f t="shared" si="0"/>
        <v>600</v>
      </c>
      <c r="E61" s="73"/>
      <c r="F61" s="74"/>
    </row>
    <row r="62" spans="1:6">
      <c r="A62" s="95" t="s">
        <v>1121</v>
      </c>
      <c r="B62" s="109" t="s">
        <v>1040</v>
      </c>
      <c r="C62" s="125">
        <v>500</v>
      </c>
      <c r="D62" s="97">
        <f t="shared" si="0"/>
        <v>500</v>
      </c>
      <c r="E62" s="73"/>
      <c r="F62" s="74"/>
    </row>
    <row r="63" spans="1:6" ht="27.6">
      <c r="A63" s="95" t="s">
        <v>1122</v>
      </c>
      <c r="B63" s="109" t="s">
        <v>1041</v>
      </c>
      <c r="C63" s="125">
        <v>400</v>
      </c>
      <c r="D63" s="97">
        <f t="shared" si="0"/>
        <v>400</v>
      </c>
      <c r="E63" s="73"/>
      <c r="F63" s="74"/>
    </row>
    <row r="64" spans="1:6">
      <c r="A64" s="95" t="s">
        <v>1123</v>
      </c>
      <c r="B64" s="109" t="s">
        <v>1042</v>
      </c>
      <c r="C64" s="125">
        <v>400</v>
      </c>
      <c r="D64" s="97">
        <f t="shared" si="0"/>
        <v>400</v>
      </c>
      <c r="E64" s="73"/>
      <c r="F64" s="74"/>
    </row>
    <row r="65" spans="1:6">
      <c r="A65" s="95" t="s">
        <v>1124</v>
      </c>
      <c r="B65" s="109" t="s">
        <v>1043</v>
      </c>
      <c r="C65" s="125">
        <v>500</v>
      </c>
      <c r="D65" s="97">
        <f t="shared" si="0"/>
        <v>500</v>
      </c>
      <c r="E65" s="73"/>
      <c r="F65" s="74"/>
    </row>
    <row r="66" spans="1:6" ht="27.6">
      <c r="A66" s="95" t="s">
        <v>1125</v>
      </c>
      <c r="B66" s="109" t="s">
        <v>1044</v>
      </c>
      <c r="C66" s="125">
        <v>500</v>
      </c>
      <c r="D66" s="97">
        <f t="shared" si="0"/>
        <v>500</v>
      </c>
      <c r="E66" s="73"/>
      <c r="F66" s="74"/>
    </row>
    <row r="67" spans="1:6">
      <c r="A67" s="95" t="s">
        <v>1126</v>
      </c>
      <c r="B67" s="109" t="s">
        <v>1045</v>
      </c>
      <c r="C67" s="125">
        <v>500</v>
      </c>
      <c r="D67" s="97">
        <f t="shared" si="0"/>
        <v>500</v>
      </c>
      <c r="E67" s="73"/>
      <c r="F67" s="74"/>
    </row>
    <row r="68" spans="1:6" ht="27.6">
      <c r="A68" s="95" t="s">
        <v>1127</v>
      </c>
      <c r="B68" s="110" t="s">
        <v>1046</v>
      </c>
      <c r="C68" s="125">
        <v>1000</v>
      </c>
      <c r="D68" s="97">
        <f t="shared" si="0"/>
        <v>1000</v>
      </c>
      <c r="E68" s="73"/>
      <c r="F68" s="74"/>
    </row>
    <row r="69" spans="1:6">
      <c r="A69" s="95" t="s">
        <v>1128</v>
      </c>
      <c r="B69" s="109" t="s">
        <v>1047</v>
      </c>
      <c r="C69" s="125">
        <v>450</v>
      </c>
      <c r="D69" s="97">
        <f t="shared" si="0"/>
        <v>450</v>
      </c>
      <c r="E69" s="73"/>
      <c r="F69" s="74"/>
    </row>
    <row r="70" spans="1:6" ht="27.6">
      <c r="A70" s="95" t="s">
        <v>1129</v>
      </c>
      <c r="B70" s="109" t="s">
        <v>1048</v>
      </c>
      <c r="C70" s="125">
        <v>1000</v>
      </c>
      <c r="D70" s="97">
        <f t="shared" ref="D70:D133" si="1">C70</f>
        <v>1000</v>
      </c>
      <c r="E70" s="73"/>
      <c r="F70" s="74"/>
    </row>
    <row r="71" spans="1:6" ht="27.6">
      <c r="A71" s="95" t="s">
        <v>1130</v>
      </c>
      <c r="B71" s="109" t="s">
        <v>1049</v>
      </c>
      <c r="C71" s="125">
        <v>1000</v>
      </c>
      <c r="D71" s="97">
        <f t="shared" si="1"/>
        <v>1000</v>
      </c>
      <c r="E71" s="73"/>
      <c r="F71" s="74"/>
    </row>
    <row r="72" spans="1:6">
      <c r="A72" s="95" t="s">
        <v>1131</v>
      </c>
      <c r="B72" s="109" t="s">
        <v>1050</v>
      </c>
      <c r="C72" s="125">
        <v>1000</v>
      </c>
      <c r="D72" s="97">
        <f t="shared" si="1"/>
        <v>1000</v>
      </c>
      <c r="E72" s="73"/>
      <c r="F72" s="74"/>
    </row>
    <row r="73" spans="1:6">
      <c r="A73" s="95" t="s">
        <v>1132</v>
      </c>
      <c r="B73" s="109" t="s">
        <v>1456</v>
      </c>
      <c r="C73" s="125">
        <v>1000</v>
      </c>
      <c r="D73" s="97">
        <f t="shared" si="1"/>
        <v>1000</v>
      </c>
      <c r="E73" s="73"/>
      <c r="F73" s="74"/>
    </row>
    <row r="74" spans="1:6">
      <c r="A74" s="95" t="s">
        <v>1133</v>
      </c>
      <c r="B74" s="109" t="s">
        <v>1051</v>
      </c>
      <c r="C74" s="125">
        <v>1000</v>
      </c>
      <c r="D74" s="97">
        <f t="shared" si="1"/>
        <v>1000</v>
      </c>
      <c r="E74" s="73"/>
      <c r="F74" s="74"/>
    </row>
    <row r="75" spans="1:6">
      <c r="A75" s="95" t="s">
        <v>1134</v>
      </c>
      <c r="B75" s="109" t="s">
        <v>1052</v>
      </c>
      <c r="C75" s="125">
        <v>1300</v>
      </c>
      <c r="D75" s="97">
        <f t="shared" si="1"/>
        <v>1300</v>
      </c>
      <c r="E75" s="73"/>
      <c r="F75" s="74"/>
    </row>
    <row r="76" spans="1:6" ht="27.6">
      <c r="A76" s="95" t="s">
        <v>1135</v>
      </c>
      <c r="B76" s="109" t="s">
        <v>1053</v>
      </c>
      <c r="C76" s="125">
        <v>1300</v>
      </c>
      <c r="D76" s="97">
        <f t="shared" si="1"/>
        <v>1300</v>
      </c>
      <c r="E76" s="73"/>
      <c r="F76" s="74"/>
    </row>
    <row r="77" spans="1:6" ht="27.6">
      <c r="A77" s="95" t="s">
        <v>1136</v>
      </c>
      <c r="B77" s="109" t="s">
        <v>1054</v>
      </c>
      <c r="C77" s="125">
        <v>1300</v>
      </c>
      <c r="D77" s="97">
        <f t="shared" si="1"/>
        <v>1300</v>
      </c>
      <c r="E77" s="73"/>
      <c r="F77" s="74"/>
    </row>
    <row r="78" spans="1:6">
      <c r="A78" s="95" t="s">
        <v>1137</v>
      </c>
      <c r="B78" s="109" t="s">
        <v>1457</v>
      </c>
      <c r="C78" s="125">
        <v>1000</v>
      </c>
      <c r="D78" s="97">
        <f t="shared" si="1"/>
        <v>1000</v>
      </c>
      <c r="E78" s="73"/>
      <c r="F78" s="74"/>
    </row>
    <row r="79" spans="1:6">
      <c r="A79" s="95" t="s">
        <v>1138</v>
      </c>
      <c r="B79" s="111" t="s">
        <v>1458</v>
      </c>
      <c r="C79" s="125">
        <v>620</v>
      </c>
      <c r="D79" s="97">
        <f t="shared" si="1"/>
        <v>620</v>
      </c>
      <c r="E79" s="73"/>
      <c r="F79" s="74"/>
    </row>
    <row r="80" spans="1:6">
      <c r="A80" s="95" t="s">
        <v>1139</v>
      </c>
      <c r="B80" s="111" t="s">
        <v>931</v>
      </c>
      <c r="C80" s="125">
        <v>520</v>
      </c>
      <c r="D80" s="97">
        <f t="shared" si="1"/>
        <v>520</v>
      </c>
      <c r="E80" s="73"/>
      <c r="F80" s="74"/>
    </row>
    <row r="81" spans="1:6">
      <c r="A81" s="95" t="s">
        <v>1140</v>
      </c>
      <c r="B81" s="111" t="s">
        <v>932</v>
      </c>
      <c r="C81" s="125">
        <v>520</v>
      </c>
      <c r="D81" s="97">
        <f t="shared" si="1"/>
        <v>520</v>
      </c>
      <c r="E81" s="73"/>
      <c r="F81" s="74"/>
    </row>
    <row r="82" spans="1:6">
      <c r="A82" s="95" t="s">
        <v>1141</v>
      </c>
      <c r="B82" s="111" t="s">
        <v>933</v>
      </c>
      <c r="C82" s="125">
        <v>520</v>
      </c>
      <c r="D82" s="97">
        <f t="shared" si="1"/>
        <v>520</v>
      </c>
      <c r="E82" s="73"/>
      <c r="F82" s="74"/>
    </row>
    <row r="83" spans="1:6">
      <c r="A83" s="95" t="s">
        <v>1142</v>
      </c>
      <c r="B83" s="111" t="s">
        <v>934</v>
      </c>
      <c r="C83" s="125">
        <v>520</v>
      </c>
      <c r="D83" s="97">
        <f t="shared" si="1"/>
        <v>520</v>
      </c>
      <c r="E83" s="73"/>
      <c r="F83" s="74"/>
    </row>
    <row r="84" spans="1:6">
      <c r="A84" s="95" t="s">
        <v>1143</v>
      </c>
      <c r="B84" s="111" t="s">
        <v>935</v>
      </c>
      <c r="C84" s="125">
        <v>520</v>
      </c>
      <c r="D84" s="97">
        <f t="shared" si="1"/>
        <v>520</v>
      </c>
      <c r="E84" s="73"/>
      <c r="F84" s="74"/>
    </row>
    <row r="85" spans="1:6">
      <c r="A85" s="95" t="s">
        <v>1144</v>
      </c>
      <c r="B85" s="111" t="s">
        <v>936</v>
      </c>
      <c r="C85" s="125">
        <v>520</v>
      </c>
      <c r="D85" s="97">
        <f t="shared" si="1"/>
        <v>520</v>
      </c>
      <c r="E85" s="73"/>
      <c r="F85" s="74"/>
    </row>
    <row r="86" spans="1:6">
      <c r="A86" s="95" t="s">
        <v>1145</v>
      </c>
      <c r="B86" s="111" t="s">
        <v>937</v>
      </c>
      <c r="C86" s="125">
        <v>520</v>
      </c>
      <c r="D86" s="97">
        <f t="shared" si="1"/>
        <v>520</v>
      </c>
      <c r="E86" s="73"/>
      <c r="F86" s="74"/>
    </row>
    <row r="87" spans="1:6">
      <c r="A87" s="95" t="s">
        <v>1146</v>
      </c>
      <c r="B87" s="111" t="s">
        <v>938</v>
      </c>
      <c r="C87" s="125">
        <v>520</v>
      </c>
      <c r="D87" s="97">
        <f t="shared" si="1"/>
        <v>520</v>
      </c>
      <c r="E87" s="73"/>
      <c r="F87" s="74"/>
    </row>
    <row r="88" spans="1:6">
      <c r="A88" s="95" t="s">
        <v>1147</v>
      </c>
      <c r="B88" s="111" t="s">
        <v>939</v>
      </c>
      <c r="C88" s="125">
        <v>520</v>
      </c>
      <c r="D88" s="97">
        <f t="shared" si="1"/>
        <v>520</v>
      </c>
      <c r="E88" s="73"/>
      <c r="F88" s="74"/>
    </row>
    <row r="89" spans="1:6">
      <c r="A89" s="95" t="s">
        <v>1148</v>
      </c>
      <c r="B89" s="111" t="s">
        <v>940</v>
      </c>
      <c r="C89" s="125">
        <v>520</v>
      </c>
      <c r="D89" s="97">
        <f t="shared" si="1"/>
        <v>520</v>
      </c>
      <c r="E89" s="73"/>
      <c r="F89" s="74"/>
    </row>
    <row r="90" spans="1:6">
      <c r="A90" s="95" t="s">
        <v>1149</v>
      </c>
      <c r="B90" s="111" t="s">
        <v>1459</v>
      </c>
      <c r="C90" s="125">
        <v>520</v>
      </c>
      <c r="D90" s="97">
        <f t="shared" si="1"/>
        <v>520</v>
      </c>
      <c r="E90" s="73"/>
      <c r="F90" s="74"/>
    </row>
    <row r="91" spans="1:6">
      <c r="A91" s="95" t="s">
        <v>1150</v>
      </c>
      <c r="B91" s="111" t="s">
        <v>943</v>
      </c>
      <c r="C91" s="125">
        <v>1000</v>
      </c>
      <c r="D91" s="97">
        <f t="shared" si="1"/>
        <v>1000</v>
      </c>
      <c r="E91" s="73"/>
      <c r="F91" s="74"/>
    </row>
    <row r="92" spans="1:6">
      <c r="A92" s="95" t="s">
        <v>1151</v>
      </c>
      <c r="B92" s="111" t="s">
        <v>944</v>
      </c>
      <c r="C92" s="125">
        <v>1000</v>
      </c>
      <c r="D92" s="97">
        <f t="shared" si="1"/>
        <v>1000</v>
      </c>
      <c r="E92" s="73"/>
      <c r="F92" s="74"/>
    </row>
    <row r="93" spans="1:6">
      <c r="A93" s="95" t="s">
        <v>1152</v>
      </c>
      <c r="B93" s="111" t="s">
        <v>945</v>
      </c>
      <c r="C93" s="125">
        <v>1100</v>
      </c>
      <c r="D93" s="97">
        <f t="shared" si="1"/>
        <v>1100</v>
      </c>
      <c r="E93" s="73"/>
      <c r="F93" s="74"/>
    </row>
    <row r="94" spans="1:6">
      <c r="A94" s="95" t="s">
        <v>1153</v>
      </c>
      <c r="B94" s="111" t="s">
        <v>946</v>
      </c>
      <c r="C94" s="125">
        <v>550</v>
      </c>
      <c r="D94" s="97">
        <f t="shared" si="1"/>
        <v>550</v>
      </c>
      <c r="E94" s="73"/>
      <c r="F94" s="74"/>
    </row>
    <row r="95" spans="1:6">
      <c r="A95" s="95" t="s">
        <v>1154</v>
      </c>
      <c r="B95" s="111" t="s">
        <v>947</v>
      </c>
      <c r="C95" s="125">
        <v>660</v>
      </c>
      <c r="D95" s="97">
        <f t="shared" si="1"/>
        <v>660</v>
      </c>
      <c r="E95" s="73"/>
      <c r="F95" s="74"/>
    </row>
    <row r="96" spans="1:6">
      <c r="A96" s="95" t="s">
        <v>1155</v>
      </c>
      <c r="B96" s="111" t="s">
        <v>949</v>
      </c>
      <c r="C96" s="125">
        <v>660</v>
      </c>
      <c r="D96" s="97">
        <f t="shared" si="1"/>
        <v>660</v>
      </c>
      <c r="E96" s="73"/>
      <c r="F96" s="74"/>
    </row>
    <row r="97" spans="1:6">
      <c r="A97" s="95" t="s">
        <v>1156</v>
      </c>
      <c r="B97" s="111" t="s">
        <v>951</v>
      </c>
      <c r="C97" s="125">
        <v>660</v>
      </c>
      <c r="D97" s="97">
        <f t="shared" si="1"/>
        <v>660</v>
      </c>
      <c r="E97" s="73"/>
      <c r="F97" s="74"/>
    </row>
    <row r="98" spans="1:6">
      <c r="A98" s="95" t="s">
        <v>1157</v>
      </c>
      <c r="B98" s="111" t="s">
        <v>953</v>
      </c>
      <c r="C98" s="125">
        <v>660</v>
      </c>
      <c r="D98" s="97">
        <f t="shared" si="1"/>
        <v>660</v>
      </c>
      <c r="E98" s="73"/>
      <c r="F98" s="74"/>
    </row>
    <row r="99" spans="1:6">
      <c r="A99" s="95" t="s">
        <v>1158</v>
      </c>
      <c r="B99" s="111" t="s">
        <v>955</v>
      </c>
      <c r="C99" s="125">
        <v>660</v>
      </c>
      <c r="D99" s="97">
        <f t="shared" si="1"/>
        <v>660</v>
      </c>
      <c r="E99" s="73"/>
      <c r="F99" s="74"/>
    </row>
    <row r="100" spans="1:6">
      <c r="A100" s="95" t="s">
        <v>1159</v>
      </c>
      <c r="B100" s="111" t="s">
        <v>957</v>
      </c>
      <c r="C100" s="125">
        <v>660</v>
      </c>
      <c r="D100" s="97">
        <f t="shared" si="1"/>
        <v>660</v>
      </c>
      <c r="E100" s="73"/>
      <c r="F100" s="74"/>
    </row>
    <row r="101" spans="1:6">
      <c r="A101" s="95" t="s">
        <v>1160</v>
      </c>
      <c r="B101" s="111" t="s">
        <v>959</v>
      </c>
      <c r="C101" s="125">
        <v>660</v>
      </c>
      <c r="D101" s="97">
        <f t="shared" si="1"/>
        <v>660</v>
      </c>
      <c r="E101" s="73"/>
      <c r="F101" s="74"/>
    </row>
    <row r="102" spans="1:6">
      <c r="A102" s="95" t="s">
        <v>1161</v>
      </c>
      <c r="B102" s="111" t="s">
        <v>961</v>
      </c>
      <c r="C102" s="125">
        <v>660</v>
      </c>
      <c r="D102" s="97">
        <f t="shared" si="1"/>
        <v>660</v>
      </c>
      <c r="E102" s="73"/>
      <c r="F102" s="74"/>
    </row>
    <row r="103" spans="1:6">
      <c r="A103" s="95" t="s">
        <v>1162</v>
      </c>
      <c r="B103" s="111" t="s">
        <v>963</v>
      </c>
      <c r="C103" s="125">
        <v>1000</v>
      </c>
      <c r="D103" s="97">
        <f t="shared" si="1"/>
        <v>1000</v>
      </c>
      <c r="E103" s="73"/>
      <c r="F103" s="74"/>
    </row>
    <row r="104" spans="1:6">
      <c r="A104" s="95" t="s">
        <v>1163</v>
      </c>
      <c r="B104" s="111" t="s">
        <v>965</v>
      </c>
      <c r="C104" s="125">
        <v>1000</v>
      </c>
      <c r="D104" s="97">
        <f t="shared" si="1"/>
        <v>1000</v>
      </c>
      <c r="E104" s="73"/>
      <c r="F104" s="74"/>
    </row>
    <row r="105" spans="1:6">
      <c r="A105" s="95" t="s">
        <v>1164</v>
      </c>
      <c r="B105" s="111" t="s">
        <v>967</v>
      </c>
      <c r="C105" s="125">
        <v>1100</v>
      </c>
      <c r="D105" s="97">
        <f t="shared" si="1"/>
        <v>1100</v>
      </c>
      <c r="E105" s="73"/>
      <c r="F105" s="74"/>
    </row>
    <row r="106" spans="1:6">
      <c r="A106" s="95" t="s">
        <v>1165</v>
      </c>
      <c r="B106" s="111" t="s">
        <v>969</v>
      </c>
      <c r="C106" s="125">
        <v>520</v>
      </c>
      <c r="D106" s="97">
        <f t="shared" si="1"/>
        <v>520</v>
      </c>
      <c r="E106" s="73"/>
      <c r="F106" s="74"/>
    </row>
    <row r="107" spans="1:6">
      <c r="A107" s="95" t="s">
        <v>1166</v>
      </c>
      <c r="B107" s="111" t="s">
        <v>971</v>
      </c>
      <c r="C107" s="125">
        <v>520</v>
      </c>
      <c r="D107" s="97">
        <f t="shared" si="1"/>
        <v>520</v>
      </c>
      <c r="E107" s="73"/>
      <c r="F107" s="74"/>
    </row>
    <row r="108" spans="1:6">
      <c r="A108" s="95" t="s">
        <v>1167</v>
      </c>
      <c r="B108" s="111" t="s">
        <v>973</v>
      </c>
      <c r="C108" s="125">
        <v>520</v>
      </c>
      <c r="D108" s="97">
        <f t="shared" si="1"/>
        <v>520</v>
      </c>
      <c r="E108" s="73"/>
      <c r="F108" s="74"/>
    </row>
    <row r="109" spans="1:6">
      <c r="A109" s="95" t="s">
        <v>1168</v>
      </c>
      <c r="B109" s="111" t="s">
        <v>975</v>
      </c>
      <c r="C109" s="125">
        <v>520</v>
      </c>
      <c r="D109" s="97">
        <f t="shared" si="1"/>
        <v>520</v>
      </c>
      <c r="E109" s="73"/>
      <c r="F109" s="74"/>
    </row>
    <row r="110" spans="1:6">
      <c r="A110" s="95" t="s">
        <v>1169</v>
      </c>
      <c r="B110" s="111" t="s">
        <v>977</v>
      </c>
      <c r="C110" s="125">
        <v>520</v>
      </c>
      <c r="D110" s="97">
        <f t="shared" si="1"/>
        <v>520</v>
      </c>
      <c r="E110" s="73"/>
      <c r="F110" s="74"/>
    </row>
    <row r="111" spans="1:6">
      <c r="A111" s="95" t="s">
        <v>1170</v>
      </c>
      <c r="B111" s="111" t="s">
        <v>979</v>
      </c>
      <c r="C111" s="125">
        <v>520</v>
      </c>
      <c r="D111" s="97">
        <f t="shared" si="1"/>
        <v>520</v>
      </c>
      <c r="E111" s="73"/>
      <c r="F111" s="74"/>
    </row>
    <row r="112" spans="1:6">
      <c r="A112" s="95" t="s">
        <v>1171</v>
      </c>
      <c r="B112" s="111" t="s">
        <v>981</v>
      </c>
      <c r="C112" s="125">
        <v>520</v>
      </c>
      <c r="D112" s="97">
        <f t="shared" si="1"/>
        <v>520</v>
      </c>
      <c r="E112" s="73"/>
      <c r="F112" s="74"/>
    </row>
    <row r="113" spans="1:6">
      <c r="A113" s="95" t="s">
        <v>1172</v>
      </c>
      <c r="B113" s="111" t="s">
        <v>983</v>
      </c>
      <c r="C113" s="125">
        <v>520</v>
      </c>
      <c r="D113" s="97">
        <f t="shared" si="1"/>
        <v>520</v>
      </c>
      <c r="E113" s="73"/>
      <c r="F113" s="74"/>
    </row>
    <row r="114" spans="1:6">
      <c r="A114" s="95" t="s">
        <v>1173</v>
      </c>
      <c r="B114" s="111" t="s">
        <v>985</v>
      </c>
      <c r="C114" s="125">
        <v>520</v>
      </c>
      <c r="D114" s="97">
        <f t="shared" si="1"/>
        <v>520</v>
      </c>
      <c r="E114" s="73"/>
      <c r="F114" s="74"/>
    </row>
    <row r="115" spans="1:6">
      <c r="A115" s="95" t="s">
        <v>1174</v>
      </c>
      <c r="B115" s="111" t="s">
        <v>987</v>
      </c>
      <c r="C115" s="125">
        <v>520</v>
      </c>
      <c r="D115" s="97">
        <f t="shared" si="1"/>
        <v>520</v>
      </c>
      <c r="E115" s="73"/>
      <c r="F115" s="74"/>
    </row>
    <row r="116" spans="1:6">
      <c r="A116" s="95" t="s">
        <v>1175</v>
      </c>
      <c r="B116" s="111" t="s">
        <v>989</v>
      </c>
      <c r="C116" s="125">
        <v>520</v>
      </c>
      <c r="D116" s="97">
        <f t="shared" si="1"/>
        <v>520</v>
      </c>
      <c r="E116" s="73"/>
      <c r="F116" s="74"/>
    </row>
    <row r="117" spans="1:6">
      <c r="A117" s="95" t="s">
        <v>1176</v>
      </c>
      <c r="B117" s="111" t="s">
        <v>991</v>
      </c>
      <c r="C117" s="125">
        <v>520</v>
      </c>
      <c r="D117" s="97">
        <f t="shared" si="1"/>
        <v>520</v>
      </c>
      <c r="E117" s="73"/>
      <c r="F117" s="74"/>
    </row>
    <row r="118" spans="1:6">
      <c r="A118" s="95" t="s">
        <v>1177</v>
      </c>
      <c r="B118" s="111" t="s">
        <v>993</v>
      </c>
      <c r="C118" s="125">
        <v>520</v>
      </c>
      <c r="D118" s="97">
        <f t="shared" si="1"/>
        <v>520</v>
      </c>
      <c r="E118" s="73"/>
      <c r="F118" s="74"/>
    </row>
    <row r="119" spans="1:6">
      <c r="A119" s="95" t="s">
        <v>1178</v>
      </c>
      <c r="B119" s="111" t="s">
        <v>995</v>
      </c>
      <c r="C119" s="125">
        <v>520</v>
      </c>
      <c r="D119" s="97">
        <f t="shared" si="1"/>
        <v>520</v>
      </c>
      <c r="E119" s="73"/>
      <c r="F119" s="74"/>
    </row>
    <row r="120" spans="1:6">
      <c r="A120" s="95" t="s">
        <v>1179</v>
      </c>
      <c r="B120" s="111" t="s">
        <v>997</v>
      </c>
      <c r="C120" s="125">
        <v>520</v>
      </c>
      <c r="D120" s="97">
        <f t="shared" si="1"/>
        <v>520</v>
      </c>
      <c r="E120" s="73"/>
      <c r="F120" s="74"/>
    </row>
    <row r="121" spans="1:6">
      <c r="A121" s="95" t="s">
        <v>1180</v>
      </c>
      <c r="B121" s="111" t="s">
        <v>999</v>
      </c>
      <c r="C121" s="125">
        <v>520</v>
      </c>
      <c r="D121" s="97">
        <f t="shared" si="1"/>
        <v>520</v>
      </c>
      <c r="E121" s="73"/>
      <c r="F121" s="74"/>
    </row>
    <row r="122" spans="1:6">
      <c r="A122" s="95" t="s">
        <v>1181</v>
      </c>
      <c r="B122" s="111" t="s">
        <v>1001</v>
      </c>
      <c r="C122" s="125">
        <v>520</v>
      </c>
      <c r="D122" s="97">
        <f t="shared" si="1"/>
        <v>520</v>
      </c>
      <c r="E122" s="73"/>
      <c r="F122" s="74"/>
    </row>
    <row r="123" spans="1:6">
      <c r="A123" s="95" t="s">
        <v>1182</v>
      </c>
      <c r="B123" s="111" t="s">
        <v>1003</v>
      </c>
      <c r="C123" s="125">
        <v>520</v>
      </c>
      <c r="D123" s="97">
        <f t="shared" si="1"/>
        <v>520</v>
      </c>
      <c r="E123" s="73"/>
      <c r="F123" s="74"/>
    </row>
    <row r="124" spans="1:6">
      <c r="A124" s="95" t="s">
        <v>1183</v>
      </c>
      <c r="B124" s="111" t="s">
        <v>1004</v>
      </c>
      <c r="C124" s="125">
        <v>520</v>
      </c>
      <c r="D124" s="97">
        <f t="shared" si="1"/>
        <v>520</v>
      </c>
      <c r="E124" s="73"/>
      <c r="F124" s="74"/>
    </row>
    <row r="125" spans="1:6">
      <c r="A125" s="95" t="s">
        <v>1184</v>
      </c>
      <c r="B125" s="111" t="s">
        <v>1006</v>
      </c>
      <c r="C125" s="125">
        <v>520</v>
      </c>
      <c r="D125" s="97">
        <f t="shared" si="1"/>
        <v>520</v>
      </c>
      <c r="E125" s="73"/>
      <c r="F125" s="74"/>
    </row>
    <row r="126" spans="1:6">
      <c r="A126" s="95" t="s">
        <v>1185</v>
      </c>
      <c r="B126" s="111" t="s">
        <v>1008</v>
      </c>
      <c r="C126" s="125">
        <v>520</v>
      </c>
      <c r="D126" s="97">
        <f t="shared" si="1"/>
        <v>520</v>
      </c>
      <c r="E126" s="73"/>
      <c r="F126" s="74"/>
    </row>
    <row r="127" spans="1:6">
      <c r="A127" s="95" t="s">
        <v>1186</v>
      </c>
      <c r="B127" s="111" t="s">
        <v>1010</v>
      </c>
      <c r="C127" s="125">
        <v>520</v>
      </c>
      <c r="D127" s="97">
        <f t="shared" si="1"/>
        <v>520</v>
      </c>
      <c r="E127" s="73"/>
      <c r="F127" s="74"/>
    </row>
    <row r="128" spans="1:6">
      <c r="A128" s="95" t="s">
        <v>1187</v>
      </c>
      <c r="B128" s="111" t="s">
        <v>1012</v>
      </c>
      <c r="C128" s="125">
        <v>520</v>
      </c>
      <c r="D128" s="97">
        <f t="shared" si="1"/>
        <v>520</v>
      </c>
      <c r="E128" s="73"/>
      <c r="F128" s="74"/>
    </row>
    <row r="129" spans="1:6">
      <c r="A129" s="95" t="s">
        <v>1188</v>
      </c>
      <c r="B129" s="111" t="s">
        <v>1014</v>
      </c>
      <c r="C129" s="125">
        <v>520</v>
      </c>
      <c r="D129" s="97">
        <f t="shared" si="1"/>
        <v>520</v>
      </c>
      <c r="E129" s="73"/>
      <c r="F129" s="74"/>
    </row>
    <row r="130" spans="1:6">
      <c r="A130" s="95" t="s">
        <v>1189</v>
      </c>
      <c r="B130" s="111" t="s">
        <v>1016</v>
      </c>
      <c r="C130" s="125">
        <v>520</v>
      </c>
      <c r="D130" s="97">
        <f t="shared" si="1"/>
        <v>520</v>
      </c>
      <c r="E130" s="73"/>
      <c r="F130" s="74"/>
    </row>
    <row r="131" spans="1:6">
      <c r="A131" s="95" t="s">
        <v>1190</v>
      </c>
      <c r="B131" s="111" t="s">
        <v>1018</v>
      </c>
      <c r="C131" s="125">
        <v>520</v>
      </c>
      <c r="D131" s="97">
        <f t="shared" si="1"/>
        <v>520</v>
      </c>
      <c r="E131" s="73"/>
      <c r="F131" s="74"/>
    </row>
    <row r="132" spans="1:6">
      <c r="A132" s="95" t="s">
        <v>1191</v>
      </c>
      <c r="B132" s="111" t="s">
        <v>1020</v>
      </c>
      <c r="C132" s="125">
        <v>520</v>
      </c>
      <c r="D132" s="97">
        <f t="shared" si="1"/>
        <v>520</v>
      </c>
      <c r="E132" s="73"/>
      <c r="F132" s="74"/>
    </row>
    <row r="133" spans="1:6">
      <c r="A133" s="95" t="s">
        <v>1192</v>
      </c>
      <c r="B133" s="111" t="s">
        <v>1022</v>
      </c>
      <c r="C133" s="125">
        <v>1000</v>
      </c>
      <c r="D133" s="97">
        <f t="shared" si="1"/>
        <v>1000</v>
      </c>
      <c r="E133" s="73"/>
      <c r="F133" s="74"/>
    </row>
    <row r="134" spans="1:6">
      <c r="A134" s="95" t="s">
        <v>1193</v>
      </c>
      <c r="B134" s="111" t="s">
        <v>1024</v>
      </c>
      <c r="C134" s="125">
        <v>520</v>
      </c>
      <c r="D134" s="97">
        <f t="shared" ref="D134:D197" si="2">C134</f>
        <v>520</v>
      </c>
      <c r="E134" s="73"/>
      <c r="F134" s="74"/>
    </row>
    <row r="135" spans="1:6">
      <c r="A135" s="95" t="s">
        <v>1194</v>
      </c>
      <c r="B135" s="111" t="s">
        <v>1026</v>
      </c>
      <c r="C135" s="125">
        <v>520</v>
      </c>
      <c r="D135" s="97">
        <f t="shared" si="2"/>
        <v>520</v>
      </c>
      <c r="E135" s="73"/>
      <c r="F135" s="74"/>
    </row>
    <row r="136" spans="1:6">
      <c r="A136" s="95" t="s">
        <v>1195</v>
      </c>
      <c r="B136" s="111" t="s">
        <v>1028</v>
      </c>
      <c r="C136" s="125">
        <v>2150</v>
      </c>
      <c r="D136" s="97">
        <f t="shared" si="2"/>
        <v>2150</v>
      </c>
      <c r="E136" s="73"/>
      <c r="F136" s="74"/>
    </row>
    <row r="137" spans="1:6">
      <c r="A137" s="95" t="s">
        <v>1196</v>
      </c>
      <c r="B137" s="111" t="s">
        <v>1029</v>
      </c>
      <c r="C137" s="125">
        <v>2150</v>
      </c>
      <c r="D137" s="97">
        <f t="shared" si="2"/>
        <v>2150</v>
      </c>
      <c r="E137" s="73"/>
      <c r="F137" s="74"/>
    </row>
    <row r="138" spans="1:6" ht="27.6">
      <c r="A138" s="95" t="s">
        <v>1197</v>
      </c>
      <c r="B138" s="111" t="s">
        <v>1030</v>
      </c>
      <c r="C138" s="125">
        <v>2150</v>
      </c>
      <c r="D138" s="97">
        <f t="shared" si="2"/>
        <v>2150</v>
      </c>
      <c r="E138" s="73"/>
      <c r="F138" s="74"/>
    </row>
    <row r="139" spans="1:6">
      <c r="A139" s="95" t="s">
        <v>1198</v>
      </c>
      <c r="B139" s="111" t="s">
        <v>1031</v>
      </c>
      <c r="C139" s="125">
        <v>2560</v>
      </c>
      <c r="D139" s="97">
        <f t="shared" si="2"/>
        <v>2560</v>
      </c>
      <c r="E139" s="73"/>
      <c r="F139" s="74"/>
    </row>
    <row r="140" spans="1:6">
      <c r="A140" s="95" t="s">
        <v>1199</v>
      </c>
      <c r="B140" s="111" t="s">
        <v>1032</v>
      </c>
      <c r="C140" s="125">
        <v>2050</v>
      </c>
      <c r="D140" s="97">
        <f t="shared" si="2"/>
        <v>2050</v>
      </c>
      <c r="E140" s="73"/>
      <c r="F140" s="74"/>
    </row>
    <row r="141" spans="1:6">
      <c r="A141" s="95" t="s">
        <v>1200</v>
      </c>
      <c r="B141" s="109" t="s">
        <v>884</v>
      </c>
      <c r="C141" s="125">
        <v>2940</v>
      </c>
      <c r="D141" s="97">
        <f t="shared" si="2"/>
        <v>2940</v>
      </c>
      <c r="E141" s="73"/>
      <c r="F141" s="74"/>
    </row>
    <row r="142" spans="1:6">
      <c r="A142" s="95" t="s">
        <v>1201</v>
      </c>
      <c r="B142" s="109" t="s">
        <v>885</v>
      </c>
      <c r="C142" s="125">
        <v>2940</v>
      </c>
      <c r="D142" s="97">
        <f t="shared" si="2"/>
        <v>2940</v>
      </c>
      <c r="E142" s="73"/>
      <c r="F142" s="74"/>
    </row>
    <row r="143" spans="1:6">
      <c r="A143" s="95" t="s">
        <v>1202</v>
      </c>
      <c r="B143" s="109" t="s">
        <v>886</v>
      </c>
      <c r="C143" s="125">
        <v>2940</v>
      </c>
      <c r="D143" s="97">
        <f t="shared" si="2"/>
        <v>2940</v>
      </c>
      <c r="E143" s="73"/>
      <c r="F143" s="74"/>
    </row>
    <row r="144" spans="1:6" ht="27.6">
      <c r="A144" s="95" t="s">
        <v>1203</v>
      </c>
      <c r="B144" s="109" t="s">
        <v>887</v>
      </c>
      <c r="C144" s="125">
        <v>2940</v>
      </c>
      <c r="D144" s="97">
        <f t="shared" si="2"/>
        <v>2940</v>
      </c>
      <c r="E144" s="73"/>
      <c r="F144" s="74"/>
    </row>
    <row r="145" spans="1:6">
      <c r="A145" s="95" t="s">
        <v>1204</v>
      </c>
      <c r="B145" s="109" t="s">
        <v>888</v>
      </c>
      <c r="C145" s="125">
        <v>2940</v>
      </c>
      <c r="D145" s="97">
        <f t="shared" si="2"/>
        <v>2940</v>
      </c>
      <c r="E145" s="73"/>
      <c r="F145" s="74"/>
    </row>
    <row r="146" spans="1:6">
      <c r="A146" s="95" t="s">
        <v>1205</v>
      </c>
      <c r="B146" s="109" t="s">
        <v>889</v>
      </c>
      <c r="C146" s="125">
        <v>2940</v>
      </c>
      <c r="D146" s="97">
        <f t="shared" si="2"/>
        <v>2940</v>
      </c>
      <c r="E146" s="73"/>
      <c r="F146" s="74"/>
    </row>
    <row r="147" spans="1:6">
      <c r="A147" s="95" t="s">
        <v>1206</v>
      </c>
      <c r="B147" s="109" t="s">
        <v>890</v>
      </c>
      <c r="C147" s="125">
        <v>2940</v>
      </c>
      <c r="D147" s="97">
        <f t="shared" si="2"/>
        <v>2940</v>
      </c>
      <c r="E147" s="73"/>
      <c r="F147" s="74"/>
    </row>
    <row r="148" spans="1:6">
      <c r="A148" s="95" t="s">
        <v>1207</v>
      </c>
      <c r="B148" s="109" t="s">
        <v>891</v>
      </c>
      <c r="C148" s="125">
        <v>2940</v>
      </c>
      <c r="D148" s="97">
        <f t="shared" si="2"/>
        <v>2940</v>
      </c>
      <c r="E148" s="73"/>
      <c r="F148" s="74"/>
    </row>
    <row r="149" spans="1:6">
      <c r="A149" s="95" t="s">
        <v>1208</v>
      </c>
      <c r="B149" s="109" t="s">
        <v>892</v>
      </c>
      <c r="C149" s="125">
        <v>2940</v>
      </c>
      <c r="D149" s="97">
        <f t="shared" si="2"/>
        <v>2940</v>
      </c>
      <c r="E149" s="73"/>
      <c r="F149" s="74"/>
    </row>
    <row r="150" spans="1:6">
      <c r="A150" s="95" t="s">
        <v>1209</v>
      </c>
      <c r="B150" s="109" t="s">
        <v>893</v>
      </c>
      <c r="C150" s="125">
        <v>2940</v>
      </c>
      <c r="D150" s="97">
        <f t="shared" si="2"/>
        <v>2940</v>
      </c>
      <c r="E150" s="73"/>
      <c r="F150" s="74"/>
    </row>
    <row r="151" spans="1:6" ht="27.6">
      <c r="A151" s="95" t="s">
        <v>1210</v>
      </c>
      <c r="B151" s="109" t="s">
        <v>894</v>
      </c>
      <c r="C151" s="125">
        <v>2940</v>
      </c>
      <c r="D151" s="97">
        <f t="shared" si="2"/>
        <v>2940</v>
      </c>
      <c r="E151" s="73"/>
      <c r="F151" s="74"/>
    </row>
    <row r="152" spans="1:6" ht="27.6">
      <c r="A152" s="95" t="s">
        <v>1211</v>
      </c>
      <c r="B152" s="109" t="s">
        <v>895</v>
      </c>
      <c r="C152" s="125">
        <v>2940</v>
      </c>
      <c r="D152" s="97">
        <f t="shared" si="2"/>
        <v>2940</v>
      </c>
      <c r="E152" s="73"/>
      <c r="F152" s="74"/>
    </row>
    <row r="153" spans="1:6">
      <c r="A153" s="95" t="s">
        <v>1212</v>
      </c>
      <c r="B153" s="109" t="s">
        <v>896</v>
      </c>
      <c r="C153" s="125">
        <v>2940</v>
      </c>
      <c r="D153" s="97">
        <f t="shared" si="2"/>
        <v>2940</v>
      </c>
      <c r="E153" s="73"/>
      <c r="F153" s="74"/>
    </row>
    <row r="154" spans="1:6">
      <c r="A154" s="95" t="s">
        <v>1213</v>
      </c>
      <c r="B154" s="109" t="s">
        <v>897</v>
      </c>
      <c r="C154" s="125">
        <v>2940</v>
      </c>
      <c r="D154" s="97">
        <f t="shared" si="2"/>
        <v>2940</v>
      </c>
      <c r="E154" s="73"/>
      <c r="F154" s="74"/>
    </row>
    <row r="155" spans="1:6">
      <c r="A155" s="95" t="s">
        <v>1214</v>
      </c>
      <c r="B155" s="109" t="s">
        <v>898</v>
      </c>
      <c r="C155" s="125">
        <v>2940</v>
      </c>
      <c r="D155" s="97">
        <f t="shared" si="2"/>
        <v>2940</v>
      </c>
      <c r="E155" s="73"/>
      <c r="F155" s="74"/>
    </row>
    <row r="156" spans="1:6">
      <c r="A156" s="95" t="s">
        <v>1215</v>
      </c>
      <c r="B156" s="109" t="s">
        <v>899</v>
      </c>
      <c r="C156" s="125">
        <v>2940</v>
      </c>
      <c r="D156" s="97">
        <f t="shared" si="2"/>
        <v>2940</v>
      </c>
      <c r="E156" s="73"/>
      <c r="F156" s="74"/>
    </row>
    <row r="157" spans="1:6">
      <c r="A157" s="95" t="s">
        <v>1216</v>
      </c>
      <c r="B157" s="109" t="s">
        <v>900</v>
      </c>
      <c r="C157" s="125">
        <v>2940</v>
      </c>
      <c r="D157" s="97">
        <f t="shared" si="2"/>
        <v>2940</v>
      </c>
      <c r="E157" s="73"/>
      <c r="F157" s="74"/>
    </row>
    <row r="158" spans="1:6">
      <c r="A158" s="95" t="s">
        <v>1217</v>
      </c>
      <c r="B158" s="109" t="s">
        <v>901</v>
      </c>
      <c r="C158" s="125">
        <v>2940</v>
      </c>
      <c r="D158" s="97">
        <f t="shared" si="2"/>
        <v>2940</v>
      </c>
      <c r="E158" s="73"/>
      <c r="F158" s="74"/>
    </row>
    <row r="159" spans="1:6">
      <c r="A159" s="95" t="s">
        <v>1218</v>
      </c>
      <c r="B159" s="109" t="s">
        <v>902</v>
      </c>
      <c r="C159" s="125">
        <v>2940</v>
      </c>
      <c r="D159" s="97">
        <f t="shared" si="2"/>
        <v>2940</v>
      </c>
      <c r="E159" s="73"/>
      <c r="F159" s="74"/>
    </row>
    <row r="160" spans="1:6">
      <c r="A160" s="95" t="s">
        <v>1219</v>
      </c>
      <c r="B160" s="109" t="s">
        <v>903</v>
      </c>
      <c r="C160" s="125">
        <v>2940</v>
      </c>
      <c r="D160" s="97">
        <f t="shared" si="2"/>
        <v>2940</v>
      </c>
      <c r="E160" s="73"/>
      <c r="F160" s="74"/>
    </row>
    <row r="161" spans="1:6">
      <c r="A161" s="95" t="s">
        <v>1220</v>
      </c>
      <c r="B161" s="109" t="s">
        <v>904</v>
      </c>
      <c r="C161" s="125">
        <v>2940</v>
      </c>
      <c r="D161" s="97">
        <f t="shared" si="2"/>
        <v>2940</v>
      </c>
      <c r="E161" s="73"/>
      <c r="F161" s="74"/>
    </row>
    <row r="162" spans="1:6">
      <c r="A162" s="95" t="s">
        <v>1221</v>
      </c>
      <c r="B162" s="109" t="s">
        <v>905</v>
      </c>
      <c r="C162" s="125">
        <v>2940</v>
      </c>
      <c r="D162" s="97">
        <f t="shared" si="2"/>
        <v>2940</v>
      </c>
      <c r="E162" s="73"/>
      <c r="F162" s="74"/>
    </row>
    <row r="163" spans="1:6" ht="41.4">
      <c r="A163" s="95" t="s">
        <v>1222</v>
      </c>
      <c r="B163" s="109" t="s">
        <v>906</v>
      </c>
      <c r="C163" s="125">
        <v>8920</v>
      </c>
      <c r="D163" s="97">
        <f t="shared" si="2"/>
        <v>8920</v>
      </c>
      <c r="E163" s="73"/>
      <c r="F163" s="74"/>
    </row>
    <row r="164" spans="1:6" ht="27.6">
      <c r="A164" s="95" t="s">
        <v>1223</v>
      </c>
      <c r="B164" s="109" t="s">
        <v>907</v>
      </c>
      <c r="C164" s="125">
        <v>10280</v>
      </c>
      <c r="D164" s="97">
        <f t="shared" si="2"/>
        <v>10280</v>
      </c>
      <c r="E164" s="73"/>
      <c r="F164" s="74"/>
    </row>
    <row r="165" spans="1:6" ht="27.6">
      <c r="A165" s="95" t="s">
        <v>1224</v>
      </c>
      <c r="B165" s="109" t="s">
        <v>908</v>
      </c>
      <c r="C165" s="125">
        <v>10280</v>
      </c>
      <c r="D165" s="97">
        <f t="shared" si="2"/>
        <v>10280</v>
      </c>
      <c r="E165" s="73"/>
      <c r="F165" s="74"/>
    </row>
    <row r="166" spans="1:6" ht="27.6">
      <c r="A166" s="95" t="s">
        <v>1225</v>
      </c>
      <c r="B166" s="109" t="s">
        <v>909</v>
      </c>
      <c r="C166" s="125">
        <v>10280</v>
      </c>
      <c r="D166" s="97">
        <f t="shared" si="2"/>
        <v>10280</v>
      </c>
      <c r="E166" s="73"/>
      <c r="F166" s="74"/>
    </row>
    <row r="167" spans="1:6" ht="27.6">
      <c r="A167" s="95" t="s">
        <v>1226</v>
      </c>
      <c r="B167" s="109" t="s">
        <v>910</v>
      </c>
      <c r="C167" s="125">
        <v>10280</v>
      </c>
      <c r="D167" s="97">
        <f t="shared" si="2"/>
        <v>10280</v>
      </c>
      <c r="E167" s="73"/>
      <c r="F167" s="74"/>
    </row>
    <row r="168" spans="1:6" ht="27.6">
      <c r="A168" s="95" t="s">
        <v>1227</v>
      </c>
      <c r="B168" s="109" t="s">
        <v>911</v>
      </c>
      <c r="C168" s="125">
        <v>10280</v>
      </c>
      <c r="D168" s="97">
        <f t="shared" si="2"/>
        <v>10280</v>
      </c>
      <c r="E168" s="73"/>
      <c r="F168" s="74"/>
    </row>
    <row r="169" spans="1:6" ht="27.6">
      <c r="A169" s="95" t="s">
        <v>1228</v>
      </c>
      <c r="B169" s="109" t="s">
        <v>912</v>
      </c>
      <c r="C169" s="125">
        <v>10280</v>
      </c>
      <c r="D169" s="97">
        <f t="shared" si="2"/>
        <v>10280</v>
      </c>
      <c r="E169" s="73"/>
      <c r="F169" s="74"/>
    </row>
    <row r="170" spans="1:6">
      <c r="A170" s="95" t="s">
        <v>1229</v>
      </c>
      <c r="B170" s="109" t="s">
        <v>913</v>
      </c>
      <c r="C170" s="125">
        <v>10280</v>
      </c>
      <c r="D170" s="97">
        <f t="shared" si="2"/>
        <v>10280</v>
      </c>
      <c r="E170" s="73"/>
      <c r="F170" s="74"/>
    </row>
    <row r="171" spans="1:6">
      <c r="A171" s="95" t="s">
        <v>1230</v>
      </c>
      <c r="B171" s="109" t="s">
        <v>914</v>
      </c>
      <c r="C171" s="125">
        <v>10280</v>
      </c>
      <c r="D171" s="97">
        <f t="shared" si="2"/>
        <v>10280</v>
      </c>
      <c r="E171" s="73"/>
      <c r="F171" s="74"/>
    </row>
    <row r="172" spans="1:6">
      <c r="A172" s="95" t="s">
        <v>1231</v>
      </c>
      <c r="B172" s="109" t="s">
        <v>915</v>
      </c>
      <c r="C172" s="125">
        <v>10280</v>
      </c>
      <c r="D172" s="97">
        <f t="shared" si="2"/>
        <v>10280</v>
      </c>
      <c r="E172" s="73"/>
      <c r="F172" s="74"/>
    </row>
    <row r="173" spans="1:6" ht="27.6">
      <c r="A173" s="95" t="s">
        <v>1232</v>
      </c>
      <c r="B173" s="109" t="s">
        <v>916</v>
      </c>
      <c r="C173" s="125">
        <v>10280</v>
      </c>
      <c r="D173" s="97">
        <f t="shared" si="2"/>
        <v>10280</v>
      </c>
      <c r="E173" s="73"/>
      <c r="F173" s="74"/>
    </row>
    <row r="174" spans="1:6">
      <c r="A174" s="95" t="s">
        <v>1233</v>
      </c>
      <c r="B174" s="109" t="s">
        <v>917</v>
      </c>
      <c r="C174" s="125">
        <v>10280</v>
      </c>
      <c r="D174" s="97">
        <f t="shared" si="2"/>
        <v>10280</v>
      </c>
      <c r="E174" s="73"/>
      <c r="F174" s="74"/>
    </row>
    <row r="175" spans="1:6" ht="27.6">
      <c r="A175" s="95" t="s">
        <v>1234</v>
      </c>
      <c r="B175" s="109" t="s">
        <v>918</v>
      </c>
      <c r="C175" s="125">
        <v>10280</v>
      </c>
      <c r="D175" s="97">
        <f t="shared" si="2"/>
        <v>10280</v>
      </c>
      <c r="E175" s="73"/>
      <c r="F175" s="74"/>
    </row>
    <row r="176" spans="1:6" ht="41.4">
      <c r="A176" s="95" t="s">
        <v>1235</v>
      </c>
      <c r="B176" s="109" t="s">
        <v>919</v>
      </c>
      <c r="C176" s="125">
        <v>10280</v>
      </c>
      <c r="D176" s="97">
        <f t="shared" si="2"/>
        <v>10280</v>
      </c>
      <c r="E176" s="73"/>
      <c r="F176" s="74"/>
    </row>
    <row r="177" spans="1:6" ht="27.6">
      <c r="A177" s="95" t="s">
        <v>1236</v>
      </c>
      <c r="B177" s="109" t="s">
        <v>920</v>
      </c>
      <c r="C177" s="125">
        <v>10280</v>
      </c>
      <c r="D177" s="97">
        <f t="shared" si="2"/>
        <v>10280</v>
      </c>
      <c r="E177" s="73"/>
      <c r="F177" s="74"/>
    </row>
    <row r="178" spans="1:6">
      <c r="A178" s="95" t="s">
        <v>1237</v>
      </c>
      <c r="B178" s="109" t="s">
        <v>921</v>
      </c>
      <c r="C178" s="125">
        <v>10280</v>
      </c>
      <c r="D178" s="97">
        <f t="shared" si="2"/>
        <v>10280</v>
      </c>
      <c r="E178" s="73"/>
      <c r="F178" s="74"/>
    </row>
    <row r="179" spans="1:6" ht="27.6">
      <c r="A179" s="95" t="s">
        <v>1238</v>
      </c>
      <c r="B179" s="109" t="s">
        <v>922</v>
      </c>
      <c r="C179" s="125">
        <v>10280</v>
      </c>
      <c r="D179" s="97">
        <f t="shared" si="2"/>
        <v>10280</v>
      </c>
      <c r="E179" s="73"/>
      <c r="F179" s="74"/>
    </row>
    <row r="180" spans="1:6" ht="27.6">
      <c r="A180" s="95" t="s">
        <v>1239</v>
      </c>
      <c r="B180" s="109" t="s">
        <v>923</v>
      </c>
      <c r="C180" s="125">
        <v>10280</v>
      </c>
      <c r="D180" s="97">
        <f t="shared" si="2"/>
        <v>10280</v>
      </c>
      <c r="E180" s="73"/>
      <c r="F180" s="74"/>
    </row>
    <row r="181" spans="1:6" ht="27.6">
      <c r="A181" s="95" t="s">
        <v>1240</v>
      </c>
      <c r="B181" s="109" t="s">
        <v>924</v>
      </c>
      <c r="C181" s="125">
        <v>10280</v>
      </c>
      <c r="D181" s="97">
        <f t="shared" si="2"/>
        <v>10280</v>
      </c>
      <c r="E181" s="73"/>
      <c r="F181" s="74"/>
    </row>
    <row r="182" spans="1:6" ht="27.6">
      <c r="A182" s="95" t="s">
        <v>1241</v>
      </c>
      <c r="B182" s="109" t="s">
        <v>925</v>
      </c>
      <c r="C182" s="125">
        <v>10280</v>
      </c>
      <c r="D182" s="97">
        <f t="shared" si="2"/>
        <v>10280</v>
      </c>
      <c r="E182" s="73"/>
      <c r="F182" s="74"/>
    </row>
    <row r="183" spans="1:6" ht="27.6">
      <c r="A183" s="95" t="s">
        <v>1242</v>
      </c>
      <c r="B183" s="109" t="s">
        <v>926</v>
      </c>
      <c r="C183" s="125">
        <v>10280</v>
      </c>
      <c r="D183" s="97">
        <f t="shared" si="2"/>
        <v>10280</v>
      </c>
      <c r="E183" s="73"/>
      <c r="F183" s="74"/>
    </row>
    <row r="184" spans="1:6" ht="27.6">
      <c r="A184" s="95" t="s">
        <v>1243</v>
      </c>
      <c r="B184" s="109" t="s">
        <v>927</v>
      </c>
      <c r="C184" s="125">
        <v>10280</v>
      </c>
      <c r="D184" s="97">
        <f t="shared" si="2"/>
        <v>10280</v>
      </c>
      <c r="E184" s="73"/>
      <c r="F184" s="74"/>
    </row>
    <row r="185" spans="1:6" ht="27.6">
      <c r="A185" s="95" t="s">
        <v>1244</v>
      </c>
      <c r="B185" s="109" t="s">
        <v>928</v>
      </c>
      <c r="C185" s="125">
        <v>10280</v>
      </c>
      <c r="D185" s="97">
        <f t="shared" si="2"/>
        <v>10280</v>
      </c>
      <c r="E185" s="73"/>
      <c r="F185" s="74"/>
    </row>
    <row r="186" spans="1:6" ht="27.6">
      <c r="A186" s="95" t="s">
        <v>1245</v>
      </c>
      <c r="B186" s="109" t="s">
        <v>929</v>
      </c>
      <c r="C186" s="125">
        <v>8030</v>
      </c>
      <c r="D186" s="97">
        <f t="shared" si="2"/>
        <v>8030</v>
      </c>
      <c r="E186" s="73"/>
      <c r="F186" s="74"/>
    </row>
    <row r="187" spans="1:6" ht="27.6">
      <c r="A187" s="95" t="s">
        <v>1246</v>
      </c>
      <c r="B187" s="109" t="s">
        <v>930</v>
      </c>
      <c r="C187" s="125">
        <v>8030</v>
      </c>
      <c r="D187" s="97">
        <f t="shared" si="2"/>
        <v>8030</v>
      </c>
      <c r="E187" s="73"/>
      <c r="F187" s="74"/>
    </row>
    <row r="188" spans="1:6">
      <c r="A188" s="95" t="s">
        <v>1247</v>
      </c>
      <c r="B188" s="112" t="s">
        <v>1460</v>
      </c>
      <c r="C188" s="125">
        <v>390</v>
      </c>
      <c r="D188" s="97">
        <f t="shared" si="2"/>
        <v>390</v>
      </c>
      <c r="E188" s="73"/>
      <c r="F188" s="74"/>
    </row>
    <row r="189" spans="1:6">
      <c r="A189" s="95" t="s">
        <v>1248</v>
      </c>
      <c r="B189" s="112" t="s">
        <v>1461</v>
      </c>
      <c r="C189" s="125">
        <v>100</v>
      </c>
      <c r="D189" s="97">
        <f t="shared" si="2"/>
        <v>100</v>
      </c>
      <c r="E189" s="73"/>
      <c r="F189" s="74"/>
    </row>
    <row r="190" spans="1:6">
      <c r="A190" s="95" t="s">
        <v>1249</v>
      </c>
      <c r="B190" s="109" t="s">
        <v>1462</v>
      </c>
      <c r="C190" s="125">
        <v>1244</v>
      </c>
      <c r="D190" s="97">
        <f t="shared" si="2"/>
        <v>1244</v>
      </c>
      <c r="E190" s="73"/>
      <c r="F190" s="74"/>
    </row>
    <row r="191" spans="1:6">
      <c r="A191" s="95" t="s">
        <v>1250</v>
      </c>
      <c r="B191" s="113" t="s">
        <v>1463</v>
      </c>
      <c r="C191" s="125">
        <v>1244</v>
      </c>
      <c r="D191" s="97">
        <f t="shared" si="2"/>
        <v>1244</v>
      </c>
      <c r="E191" s="73"/>
      <c r="F191" s="74"/>
    </row>
    <row r="192" spans="1:6">
      <c r="A192" s="95" t="s">
        <v>1251</v>
      </c>
      <c r="B192" s="113" t="s">
        <v>1464</v>
      </c>
      <c r="C192" s="125">
        <v>1300</v>
      </c>
      <c r="D192" s="97">
        <f t="shared" si="2"/>
        <v>1300</v>
      </c>
      <c r="E192" s="73"/>
      <c r="F192" s="74"/>
    </row>
    <row r="193" spans="1:6">
      <c r="A193" s="95" t="s">
        <v>1252</v>
      </c>
      <c r="B193" s="113" t="s">
        <v>1465</v>
      </c>
      <c r="C193" s="125">
        <v>2500</v>
      </c>
      <c r="D193" s="97">
        <f t="shared" si="2"/>
        <v>2500</v>
      </c>
      <c r="E193" s="73"/>
      <c r="F193" s="74"/>
    </row>
    <row r="194" spans="1:6">
      <c r="A194" s="95" t="s">
        <v>1253</v>
      </c>
      <c r="B194" s="113" t="s">
        <v>1466</v>
      </c>
      <c r="C194" s="125">
        <v>1000</v>
      </c>
      <c r="D194" s="97">
        <f t="shared" si="2"/>
        <v>1000</v>
      </c>
      <c r="E194" s="73"/>
      <c r="F194" s="74"/>
    </row>
    <row r="195" spans="1:6">
      <c r="A195" s="95" t="s">
        <v>1254</v>
      </c>
      <c r="B195" s="113" t="s">
        <v>1467</v>
      </c>
      <c r="C195" s="125">
        <v>110</v>
      </c>
      <c r="D195" s="97">
        <f t="shared" si="2"/>
        <v>110</v>
      </c>
      <c r="E195" s="73"/>
      <c r="F195" s="74"/>
    </row>
    <row r="196" spans="1:6">
      <c r="A196" s="95" t="s">
        <v>1255</v>
      </c>
      <c r="B196" s="113" t="s">
        <v>1468</v>
      </c>
      <c r="C196" s="125">
        <v>118</v>
      </c>
      <c r="D196" s="97">
        <f t="shared" si="2"/>
        <v>118</v>
      </c>
      <c r="E196" s="73"/>
      <c r="F196" s="74"/>
    </row>
    <row r="197" spans="1:6">
      <c r="A197" s="95" t="s">
        <v>1256</v>
      </c>
      <c r="B197" s="113" t="s">
        <v>1469</v>
      </c>
      <c r="C197" s="125">
        <v>805</v>
      </c>
      <c r="D197" s="97">
        <f t="shared" si="2"/>
        <v>805</v>
      </c>
      <c r="E197" s="73"/>
      <c r="F197" s="74"/>
    </row>
    <row r="198" spans="1:6">
      <c r="A198" s="95" t="s">
        <v>1257</v>
      </c>
      <c r="B198" s="113" t="s">
        <v>1470</v>
      </c>
      <c r="C198" s="125">
        <v>30</v>
      </c>
      <c r="D198" s="97">
        <f t="shared" ref="D198:D261" si="3">C198</f>
        <v>30</v>
      </c>
      <c r="E198" s="73"/>
      <c r="F198" s="74"/>
    </row>
    <row r="199" spans="1:6">
      <c r="A199" s="95" t="s">
        <v>1258</v>
      </c>
      <c r="B199" s="113" t="s">
        <v>1471</v>
      </c>
      <c r="C199" s="125">
        <v>2410</v>
      </c>
      <c r="D199" s="97">
        <f t="shared" si="3"/>
        <v>2410</v>
      </c>
      <c r="E199" s="73"/>
      <c r="F199" s="74"/>
    </row>
    <row r="200" spans="1:6">
      <c r="A200" s="95" t="s">
        <v>1259</v>
      </c>
      <c r="B200" s="113" t="s">
        <v>1472</v>
      </c>
      <c r="C200" s="125">
        <v>3200</v>
      </c>
      <c r="D200" s="97">
        <f t="shared" si="3"/>
        <v>3200</v>
      </c>
      <c r="E200" s="73"/>
      <c r="F200" s="74"/>
    </row>
    <row r="201" spans="1:6">
      <c r="A201" s="95" t="s">
        <v>1260</v>
      </c>
      <c r="B201" s="114" t="s">
        <v>1473</v>
      </c>
      <c r="C201" s="125">
        <v>6560</v>
      </c>
      <c r="D201" s="97">
        <f t="shared" si="3"/>
        <v>6560</v>
      </c>
      <c r="E201" s="73"/>
      <c r="F201" s="74"/>
    </row>
    <row r="202" spans="1:6">
      <c r="A202" s="95" t="s">
        <v>1261</v>
      </c>
      <c r="B202" s="112" t="s">
        <v>1474</v>
      </c>
      <c r="C202" s="125">
        <v>200</v>
      </c>
      <c r="D202" s="97">
        <f t="shared" si="3"/>
        <v>200</v>
      </c>
      <c r="E202" s="73"/>
      <c r="F202" s="74"/>
    </row>
    <row r="203" spans="1:6">
      <c r="A203" s="95" t="s">
        <v>1262</v>
      </c>
      <c r="B203" s="115" t="s">
        <v>1475</v>
      </c>
      <c r="C203" s="125">
        <v>1500</v>
      </c>
      <c r="D203" s="97">
        <f t="shared" si="3"/>
        <v>1500</v>
      </c>
      <c r="E203" s="73"/>
      <c r="F203" s="74"/>
    </row>
    <row r="204" spans="1:6" ht="27.6">
      <c r="A204" s="95" t="s">
        <v>1263</v>
      </c>
      <c r="B204" s="111" t="s">
        <v>1476</v>
      </c>
      <c r="C204" s="125">
        <v>2850</v>
      </c>
      <c r="D204" s="97">
        <f t="shared" si="3"/>
        <v>2850</v>
      </c>
      <c r="E204" s="73"/>
      <c r="F204" s="74"/>
    </row>
    <row r="205" spans="1:6">
      <c r="A205" s="95" t="s">
        <v>1264</v>
      </c>
      <c r="B205" s="111" t="s">
        <v>1477</v>
      </c>
      <c r="C205" s="125">
        <v>3700</v>
      </c>
      <c r="D205" s="97">
        <f t="shared" si="3"/>
        <v>3700</v>
      </c>
      <c r="E205" s="73"/>
      <c r="F205" s="74"/>
    </row>
    <row r="206" spans="1:6" ht="27.6">
      <c r="A206" s="95" t="s">
        <v>1265</v>
      </c>
      <c r="B206" s="111" t="s">
        <v>1478</v>
      </c>
      <c r="C206" s="125">
        <v>2850</v>
      </c>
      <c r="D206" s="97">
        <f t="shared" si="3"/>
        <v>2850</v>
      </c>
      <c r="E206" s="73"/>
      <c r="F206" s="74"/>
    </row>
    <row r="207" spans="1:6">
      <c r="A207" s="95" t="s">
        <v>1266</v>
      </c>
      <c r="B207" s="111" t="s">
        <v>1479</v>
      </c>
      <c r="C207" s="125">
        <v>2850</v>
      </c>
      <c r="D207" s="97">
        <f t="shared" si="3"/>
        <v>2850</v>
      </c>
      <c r="E207" s="73"/>
      <c r="F207" s="74"/>
    </row>
    <row r="208" spans="1:6" ht="27.6">
      <c r="A208" s="95" t="s">
        <v>1267</v>
      </c>
      <c r="B208" s="111" t="s">
        <v>1480</v>
      </c>
      <c r="C208" s="125">
        <v>2850</v>
      </c>
      <c r="D208" s="97">
        <f t="shared" si="3"/>
        <v>2850</v>
      </c>
      <c r="E208" s="73"/>
      <c r="F208" s="74"/>
    </row>
    <row r="209" spans="1:6">
      <c r="A209" s="95" t="s">
        <v>1268</v>
      </c>
      <c r="B209" s="111" t="s">
        <v>1481</v>
      </c>
      <c r="C209" s="125">
        <v>2850</v>
      </c>
      <c r="D209" s="97">
        <f t="shared" si="3"/>
        <v>2850</v>
      </c>
      <c r="E209" s="73"/>
      <c r="F209" s="74"/>
    </row>
    <row r="210" spans="1:6">
      <c r="A210" s="95" t="s">
        <v>1269</v>
      </c>
      <c r="B210" s="111" t="s">
        <v>1482</v>
      </c>
      <c r="C210" s="125">
        <v>2850</v>
      </c>
      <c r="D210" s="97">
        <f t="shared" si="3"/>
        <v>2850</v>
      </c>
      <c r="E210" s="73"/>
      <c r="F210" s="74"/>
    </row>
    <row r="211" spans="1:6">
      <c r="A211" s="95" t="s">
        <v>1270</v>
      </c>
      <c r="B211" s="111" t="s">
        <v>1483</v>
      </c>
      <c r="C211" s="125">
        <v>2850</v>
      </c>
      <c r="D211" s="97">
        <f t="shared" si="3"/>
        <v>2850</v>
      </c>
      <c r="E211" s="73"/>
      <c r="F211" s="74"/>
    </row>
    <row r="212" spans="1:6" ht="27.6">
      <c r="A212" s="95" t="s">
        <v>1271</v>
      </c>
      <c r="B212" s="111" t="s">
        <v>1484</v>
      </c>
      <c r="C212" s="125">
        <v>2850</v>
      </c>
      <c r="D212" s="97">
        <f t="shared" si="3"/>
        <v>2850</v>
      </c>
      <c r="E212" s="73"/>
      <c r="F212" s="74"/>
    </row>
    <row r="213" spans="1:6">
      <c r="A213" s="95" t="s">
        <v>1272</v>
      </c>
      <c r="B213" s="111" t="s">
        <v>1485</v>
      </c>
      <c r="C213" s="125">
        <v>2850</v>
      </c>
      <c r="D213" s="97">
        <f t="shared" si="3"/>
        <v>2850</v>
      </c>
      <c r="E213" s="73"/>
      <c r="F213" s="74"/>
    </row>
    <row r="214" spans="1:6">
      <c r="A214" s="95" t="s">
        <v>1273</v>
      </c>
      <c r="B214" s="111" t="s">
        <v>1486</v>
      </c>
      <c r="C214" s="125">
        <v>2850</v>
      </c>
      <c r="D214" s="97">
        <f t="shared" si="3"/>
        <v>2850</v>
      </c>
      <c r="E214" s="73"/>
      <c r="F214" s="74"/>
    </row>
    <row r="215" spans="1:6">
      <c r="A215" s="95" t="s">
        <v>1274</v>
      </c>
      <c r="B215" s="111" t="s">
        <v>1487</v>
      </c>
      <c r="C215" s="125">
        <v>2850</v>
      </c>
      <c r="D215" s="97">
        <f t="shared" si="3"/>
        <v>2850</v>
      </c>
      <c r="E215" s="73"/>
      <c r="F215" s="74"/>
    </row>
    <row r="216" spans="1:6" ht="27.6">
      <c r="A216" s="95" t="s">
        <v>1275</v>
      </c>
      <c r="B216" s="111" t="s">
        <v>1488</v>
      </c>
      <c r="C216" s="125">
        <v>2940</v>
      </c>
      <c r="D216" s="97">
        <f t="shared" si="3"/>
        <v>2940</v>
      </c>
      <c r="E216" s="73"/>
      <c r="F216" s="74"/>
    </row>
    <row r="217" spans="1:6" ht="27.6">
      <c r="A217" s="95" t="s">
        <v>1276</v>
      </c>
      <c r="B217" s="111" t="s">
        <v>1489</v>
      </c>
      <c r="C217" s="125"/>
      <c r="D217" s="97">
        <v>8000</v>
      </c>
      <c r="E217" s="73"/>
      <c r="F217" s="74" t="s">
        <v>1497</v>
      </c>
    </row>
    <row r="218" spans="1:6" ht="27.6">
      <c r="A218" s="95" t="s">
        <v>1277</v>
      </c>
      <c r="B218" s="111" t="s">
        <v>1490</v>
      </c>
      <c r="C218" s="125"/>
      <c r="D218" s="97">
        <v>3700</v>
      </c>
      <c r="E218" s="73"/>
      <c r="F218" s="74" t="s">
        <v>1497</v>
      </c>
    </row>
    <row r="219" spans="1:6" ht="27.6">
      <c r="A219" s="95" t="s">
        <v>1278</v>
      </c>
      <c r="B219" s="111" t="s">
        <v>1491</v>
      </c>
      <c r="C219" s="125"/>
      <c r="D219" s="97">
        <v>12250</v>
      </c>
      <c r="E219" s="73"/>
      <c r="F219" s="74" t="s">
        <v>1497</v>
      </c>
    </row>
    <row r="220" spans="1:6" ht="27.6">
      <c r="A220" s="95" t="s">
        <v>1279</v>
      </c>
      <c r="B220" s="111" t="s">
        <v>1492</v>
      </c>
      <c r="C220" s="125"/>
      <c r="D220" s="97">
        <v>2850</v>
      </c>
      <c r="E220" s="73"/>
      <c r="F220" s="74" t="s">
        <v>1497</v>
      </c>
    </row>
    <row r="221" spans="1:6" ht="27.6">
      <c r="A221" s="95" t="s">
        <v>1280</v>
      </c>
      <c r="B221" s="116" t="s">
        <v>677</v>
      </c>
      <c r="C221" s="125">
        <v>135</v>
      </c>
      <c r="D221" s="97">
        <f t="shared" si="3"/>
        <v>135</v>
      </c>
      <c r="E221" s="73"/>
      <c r="F221" s="74"/>
    </row>
    <row r="222" spans="1:6" ht="41.4">
      <c r="A222" s="95" t="s">
        <v>1281</v>
      </c>
      <c r="B222" s="116" t="s">
        <v>678</v>
      </c>
      <c r="C222" s="125">
        <v>180</v>
      </c>
      <c r="D222" s="97">
        <f t="shared" si="3"/>
        <v>180</v>
      </c>
      <c r="E222" s="73"/>
      <c r="F222" s="74"/>
    </row>
    <row r="223" spans="1:6" ht="27.6">
      <c r="A223" s="95" t="s">
        <v>1282</v>
      </c>
      <c r="B223" s="116" t="s">
        <v>679</v>
      </c>
      <c r="C223" s="125">
        <v>269</v>
      </c>
      <c r="D223" s="97">
        <f t="shared" si="3"/>
        <v>269</v>
      </c>
      <c r="E223" s="73"/>
      <c r="F223" s="74"/>
    </row>
    <row r="224" spans="1:6">
      <c r="A224" s="95" t="s">
        <v>1283</v>
      </c>
      <c r="B224" s="116" t="s">
        <v>680</v>
      </c>
      <c r="C224" s="125">
        <v>449</v>
      </c>
      <c r="D224" s="97">
        <f t="shared" si="3"/>
        <v>449</v>
      </c>
      <c r="E224" s="73"/>
      <c r="F224" s="74"/>
    </row>
    <row r="225" spans="1:6">
      <c r="A225" s="95" t="s">
        <v>1284</v>
      </c>
      <c r="B225" s="116" t="s">
        <v>681</v>
      </c>
      <c r="C225" s="125">
        <v>269</v>
      </c>
      <c r="D225" s="97">
        <f t="shared" si="3"/>
        <v>269</v>
      </c>
      <c r="E225" s="73"/>
      <c r="F225" s="74"/>
    </row>
    <row r="226" spans="1:6">
      <c r="A226" s="95" t="s">
        <v>1285</v>
      </c>
      <c r="B226" s="116" t="s">
        <v>682</v>
      </c>
      <c r="C226" s="125">
        <v>269</v>
      </c>
      <c r="D226" s="97">
        <f t="shared" si="3"/>
        <v>269</v>
      </c>
      <c r="E226" s="73"/>
      <c r="F226" s="74"/>
    </row>
    <row r="227" spans="1:6">
      <c r="A227" s="95" t="s">
        <v>1286</v>
      </c>
      <c r="B227" s="116" t="s">
        <v>683</v>
      </c>
      <c r="C227" s="125">
        <v>225</v>
      </c>
      <c r="D227" s="97">
        <f t="shared" si="3"/>
        <v>225</v>
      </c>
      <c r="E227" s="73"/>
      <c r="F227" s="74"/>
    </row>
    <row r="228" spans="1:6" ht="27.6">
      <c r="A228" s="95" t="s">
        <v>1287</v>
      </c>
      <c r="B228" s="116" t="s">
        <v>684</v>
      </c>
      <c r="C228" s="125">
        <v>135</v>
      </c>
      <c r="D228" s="97">
        <f t="shared" si="3"/>
        <v>135</v>
      </c>
      <c r="E228" s="73"/>
      <c r="F228" s="74"/>
    </row>
    <row r="229" spans="1:6" ht="27.6">
      <c r="A229" s="95" t="s">
        <v>1288</v>
      </c>
      <c r="B229" s="116" t="s">
        <v>685</v>
      </c>
      <c r="C229" s="125">
        <v>180</v>
      </c>
      <c r="D229" s="97">
        <f t="shared" si="3"/>
        <v>180</v>
      </c>
      <c r="E229" s="73"/>
      <c r="F229" s="74"/>
    </row>
    <row r="230" spans="1:6" ht="27.6">
      <c r="A230" s="95" t="s">
        <v>1289</v>
      </c>
      <c r="B230" s="116" t="s">
        <v>686</v>
      </c>
      <c r="C230" s="125">
        <v>180</v>
      </c>
      <c r="D230" s="97">
        <f t="shared" si="3"/>
        <v>180</v>
      </c>
      <c r="E230" s="73"/>
      <c r="F230" s="74"/>
    </row>
    <row r="231" spans="1:6">
      <c r="A231" s="95" t="s">
        <v>1290</v>
      </c>
      <c r="B231" s="116" t="s">
        <v>687</v>
      </c>
      <c r="C231" s="125">
        <v>180</v>
      </c>
      <c r="D231" s="97">
        <f t="shared" si="3"/>
        <v>180</v>
      </c>
      <c r="E231" s="73"/>
      <c r="F231" s="74"/>
    </row>
    <row r="232" spans="1:6">
      <c r="A232" s="95" t="s">
        <v>1291</v>
      </c>
      <c r="B232" s="116" t="s">
        <v>688</v>
      </c>
      <c r="C232" s="125">
        <v>225</v>
      </c>
      <c r="D232" s="97">
        <f t="shared" si="3"/>
        <v>225</v>
      </c>
      <c r="E232" s="73"/>
      <c r="F232" s="74"/>
    </row>
    <row r="233" spans="1:6" ht="27.6">
      <c r="A233" s="95" t="s">
        <v>1292</v>
      </c>
      <c r="B233" s="116" t="s">
        <v>689</v>
      </c>
      <c r="C233" s="125">
        <v>404</v>
      </c>
      <c r="D233" s="97">
        <f t="shared" si="3"/>
        <v>404</v>
      </c>
      <c r="E233" s="73"/>
      <c r="F233" s="74"/>
    </row>
    <row r="234" spans="1:6">
      <c r="A234" s="95" t="s">
        <v>1293</v>
      </c>
      <c r="B234" s="116" t="s">
        <v>690</v>
      </c>
      <c r="C234" s="125">
        <v>225</v>
      </c>
      <c r="D234" s="97">
        <f t="shared" si="3"/>
        <v>225</v>
      </c>
      <c r="E234" s="73"/>
      <c r="F234" s="74"/>
    </row>
    <row r="235" spans="1:6">
      <c r="A235" s="95" t="s">
        <v>1294</v>
      </c>
      <c r="B235" s="116" t="s">
        <v>691</v>
      </c>
      <c r="C235" s="125">
        <v>90</v>
      </c>
      <c r="D235" s="97">
        <f t="shared" si="3"/>
        <v>90</v>
      </c>
      <c r="E235" s="73"/>
      <c r="F235" s="74"/>
    </row>
    <row r="236" spans="1:6">
      <c r="A236" s="95" t="s">
        <v>1295</v>
      </c>
      <c r="B236" s="116" t="s">
        <v>692</v>
      </c>
      <c r="C236" s="125">
        <v>174</v>
      </c>
      <c r="D236" s="97">
        <f t="shared" si="3"/>
        <v>174</v>
      </c>
      <c r="E236" s="73"/>
      <c r="F236" s="74"/>
    </row>
    <row r="237" spans="1:6">
      <c r="A237" s="95" t="s">
        <v>1296</v>
      </c>
      <c r="B237" s="116" t="s">
        <v>693</v>
      </c>
      <c r="C237" s="125">
        <v>225</v>
      </c>
      <c r="D237" s="97">
        <f t="shared" si="3"/>
        <v>225</v>
      </c>
      <c r="E237" s="73"/>
      <c r="F237" s="74"/>
    </row>
    <row r="238" spans="1:6">
      <c r="A238" s="95" t="s">
        <v>1297</v>
      </c>
      <c r="B238" s="117" t="s">
        <v>694</v>
      </c>
      <c r="C238" s="125">
        <v>449</v>
      </c>
      <c r="D238" s="97">
        <f t="shared" si="3"/>
        <v>449</v>
      </c>
      <c r="E238" s="73"/>
      <c r="F238" s="74"/>
    </row>
    <row r="239" spans="1:6">
      <c r="A239" s="95" t="s">
        <v>1298</v>
      </c>
      <c r="B239" s="118" t="s">
        <v>663</v>
      </c>
      <c r="C239" s="125">
        <v>448</v>
      </c>
      <c r="D239" s="97">
        <f t="shared" si="3"/>
        <v>448</v>
      </c>
      <c r="E239" s="73"/>
      <c r="F239" s="74"/>
    </row>
    <row r="240" spans="1:6">
      <c r="A240" s="95" t="s">
        <v>1299</v>
      </c>
      <c r="B240" s="116" t="s">
        <v>664</v>
      </c>
      <c r="C240" s="125">
        <v>349</v>
      </c>
      <c r="D240" s="97">
        <f t="shared" si="3"/>
        <v>349</v>
      </c>
      <c r="E240" s="73"/>
      <c r="F240" s="74"/>
    </row>
    <row r="241" spans="1:6">
      <c r="A241" s="95" t="s">
        <v>1300</v>
      </c>
      <c r="B241" s="116" t="s">
        <v>665</v>
      </c>
      <c r="C241" s="125">
        <v>449</v>
      </c>
      <c r="D241" s="97">
        <f t="shared" si="3"/>
        <v>449</v>
      </c>
      <c r="E241" s="73"/>
      <c r="F241" s="74"/>
    </row>
    <row r="242" spans="1:6" ht="27.6">
      <c r="A242" s="95" t="s">
        <v>1301</v>
      </c>
      <c r="B242" s="116" t="s">
        <v>666</v>
      </c>
      <c r="C242" s="125">
        <v>399</v>
      </c>
      <c r="D242" s="97">
        <f t="shared" si="3"/>
        <v>399</v>
      </c>
      <c r="E242" s="73"/>
      <c r="F242" s="74"/>
    </row>
    <row r="243" spans="1:6" ht="27.6">
      <c r="A243" s="95" t="s">
        <v>1302</v>
      </c>
      <c r="B243" s="116" t="s">
        <v>667</v>
      </c>
      <c r="C243" s="125">
        <v>299</v>
      </c>
      <c r="D243" s="97">
        <f t="shared" si="3"/>
        <v>299</v>
      </c>
      <c r="E243" s="73"/>
      <c r="F243" s="74"/>
    </row>
    <row r="244" spans="1:6">
      <c r="A244" s="95" t="s">
        <v>1303</v>
      </c>
      <c r="B244" s="116" t="s">
        <v>668</v>
      </c>
      <c r="C244" s="125">
        <v>299</v>
      </c>
      <c r="D244" s="97">
        <f t="shared" si="3"/>
        <v>299</v>
      </c>
      <c r="E244" s="73"/>
      <c r="F244" s="74"/>
    </row>
    <row r="245" spans="1:6" ht="41.4">
      <c r="A245" s="95" t="s">
        <v>1304</v>
      </c>
      <c r="B245" s="116" t="s">
        <v>669</v>
      </c>
      <c r="C245" s="125">
        <v>449</v>
      </c>
      <c r="D245" s="97">
        <f t="shared" si="3"/>
        <v>449</v>
      </c>
      <c r="E245" s="73"/>
      <c r="F245" s="74"/>
    </row>
    <row r="246" spans="1:6" ht="41.4">
      <c r="A246" s="95" t="s">
        <v>1305</v>
      </c>
      <c r="B246" s="116" t="s">
        <v>670</v>
      </c>
      <c r="C246" s="125">
        <v>599</v>
      </c>
      <c r="D246" s="97">
        <f t="shared" si="3"/>
        <v>599</v>
      </c>
      <c r="E246" s="73"/>
      <c r="F246" s="74"/>
    </row>
    <row r="247" spans="1:6" ht="27.6">
      <c r="A247" s="95" t="s">
        <v>1306</v>
      </c>
      <c r="B247" s="116" t="s">
        <v>671</v>
      </c>
      <c r="C247" s="125">
        <v>150</v>
      </c>
      <c r="D247" s="97">
        <f t="shared" si="3"/>
        <v>150</v>
      </c>
      <c r="E247" s="73"/>
      <c r="F247" s="74"/>
    </row>
    <row r="248" spans="1:6" ht="27.6">
      <c r="A248" s="95" t="s">
        <v>1307</v>
      </c>
      <c r="B248" s="116" t="s">
        <v>672</v>
      </c>
      <c r="C248" s="125">
        <v>100</v>
      </c>
      <c r="D248" s="97">
        <f t="shared" si="3"/>
        <v>100</v>
      </c>
      <c r="E248" s="73"/>
      <c r="F248" s="74"/>
    </row>
    <row r="249" spans="1:6" ht="27.6">
      <c r="A249" s="95" t="s">
        <v>1308</v>
      </c>
      <c r="B249" s="116" t="s">
        <v>673</v>
      </c>
      <c r="C249" s="125">
        <v>250</v>
      </c>
      <c r="D249" s="97">
        <f t="shared" si="3"/>
        <v>250</v>
      </c>
      <c r="E249" s="73"/>
      <c r="F249" s="74"/>
    </row>
    <row r="250" spans="1:6" ht="27.6">
      <c r="A250" s="95" t="s">
        <v>1309</v>
      </c>
      <c r="B250" s="116" t="s">
        <v>674</v>
      </c>
      <c r="C250" s="125">
        <v>200</v>
      </c>
      <c r="D250" s="97">
        <f t="shared" si="3"/>
        <v>200</v>
      </c>
      <c r="E250" s="73"/>
      <c r="F250" s="74"/>
    </row>
    <row r="251" spans="1:6" ht="27.6">
      <c r="A251" s="95" t="s">
        <v>1310</v>
      </c>
      <c r="B251" s="116" t="s">
        <v>675</v>
      </c>
      <c r="C251" s="125">
        <v>250</v>
      </c>
      <c r="D251" s="97">
        <f t="shared" si="3"/>
        <v>250</v>
      </c>
      <c r="E251" s="73"/>
      <c r="F251" s="74"/>
    </row>
    <row r="252" spans="1:6" ht="27.6">
      <c r="A252" s="95" t="s">
        <v>1311</v>
      </c>
      <c r="B252" s="116" t="s">
        <v>676</v>
      </c>
      <c r="C252" s="125">
        <v>150</v>
      </c>
      <c r="D252" s="97">
        <f t="shared" si="3"/>
        <v>150</v>
      </c>
      <c r="E252" s="73"/>
      <c r="F252" s="74"/>
    </row>
    <row r="253" spans="1:6">
      <c r="A253" s="95" t="s">
        <v>1312</v>
      </c>
      <c r="B253" s="119" t="s">
        <v>705</v>
      </c>
      <c r="C253" s="125">
        <v>180</v>
      </c>
      <c r="D253" s="97">
        <f t="shared" si="3"/>
        <v>180</v>
      </c>
      <c r="E253" s="73"/>
      <c r="F253" s="74"/>
    </row>
    <row r="254" spans="1:6" ht="27.6">
      <c r="A254" s="95" t="s">
        <v>1313</v>
      </c>
      <c r="B254" s="119" t="s">
        <v>706</v>
      </c>
      <c r="C254" s="125">
        <v>20</v>
      </c>
      <c r="D254" s="97">
        <f t="shared" si="3"/>
        <v>20</v>
      </c>
      <c r="E254" s="73"/>
      <c r="F254" s="74"/>
    </row>
    <row r="255" spans="1:6">
      <c r="A255" s="95" t="s">
        <v>1314</v>
      </c>
      <c r="B255" s="119" t="s">
        <v>707</v>
      </c>
      <c r="C255" s="125">
        <v>15</v>
      </c>
      <c r="D255" s="97">
        <f t="shared" si="3"/>
        <v>15</v>
      </c>
      <c r="E255" s="73"/>
      <c r="F255" s="74"/>
    </row>
    <row r="256" spans="1:6">
      <c r="A256" s="95" t="s">
        <v>1315</v>
      </c>
      <c r="B256" s="119" t="s">
        <v>708</v>
      </c>
      <c r="C256" s="125">
        <v>30</v>
      </c>
      <c r="D256" s="97">
        <f t="shared" si="3"/>
        <v>30</v>
      </c>
      <c r="E256" s="73"/>
      <c r="F256" s="74"/>
    </row>
    <row r="257" spans="1:6">
      <c r="A257" s="95" t="s">
        <v>1316</v>
      </c>
      <c r="B257" s="119" t="s">
        <v>709</v>
      </c>
      <c r="C257" s="125">
        <v>60</v>
      </c>
      <c r="D257" s="97">
        <f t="shared" si="3"/>
        <v>60</v>
      </c>
      <c r="E257" s="73"/>
      <c r="F257" s="74"/>
    </row>
    <row r="258" spans="1:6">
      <c r="A258" s="95" t="s">
        <v>1317</v>
      </c>
      <c r="B258" s="119" t="s">
        <v>710</v>
      </c>
      <c r="C258" s="125">
        <v>20</v>
      </c>
      <c r="D258" s="97">
        <f t="shared" si="3"/>
        <v>20</v>
      </c>
      <c r="E258" s="73"/>
      <c r="F258" s="74"/>
    </row>
    <row r="259" spans="1:6">
      <c r="A259" s="95" t="s">
        <v>1318</v>
      </c>
      <c r="B259" s="119" t="s">
        <v>711</v>
      </c>
      <c r="C259" s="125">
        <v>30</v>
      </c>
      <c r="D259" s="97">
        <f t="shared" si="3"/>
        <v>30</v>
      </c>
      <c r="E259" s="73"/>
      <c r="F259" s="74"/>
    </row>
    <row r="260" spans="1:6">
      <c r="A260" s="95" t="s">
        <v>1319</v>
      </c>
      <c r="B260" s="119" t="s">
        <v>712</v>
      </c>
      <c r="C260" s="125">
        <v>75</v>
      </c>
      <c r="D260" s="97">
        <f t="shared" si="3"/>
        <v>75</v>
      </c>
      <c r="E260" s="73"/>
      <c r="F260" s="74"/>
    </row>
    <row r="261" spans="1:6" ht="27.6">
      <c r="A261" s="95" t="s">
        <v>1320</v>
      </c>
      <c r="B261" s="119" t="s">
        <v>713</v>
      </c>
      <c r="C261" s="125">
        <v>30</v>
      </c>
      <c r="D261" s="97">
        <f t="shared" si="3"/>
        <v>30</v>
      </c>
      <c r="E261" s="73"/>
      <c r="F261" s="74"/>
    </row>
    <row r="262" spans="1:6">
      <c r="A262" s="95" t="s">
        <v>1321</v>
      </c>
      <c r="B262" s="119" t="s">
        <v>714</v>
      </c>
      <c r="C262" s="125">
        <v>30</v>
      </c>
      <c r="D262" s="97">
        <f t="shared" ref="D262:D325" si="4">C262</f>
        <v>30</v>
      </c>
      <c r="E262" s="73"/>
      <c r="F262" s="74"/>
    </row>
    <row r="263" spans="1:6">
      <c r="A263" s="95" t="s">
        <v>1322</v>
      </c>
      <c r="B263" s="119" t="s">
        <v>715</v>
      </c>
      <c r="C263" s="125">
        <v>30</v>
      </c>
      <c r="D263" s="97">
        <f t="shared" si="4"/>
        <v>30</v>
      </c>
      <c r="E263" s="73"/>
      <c r="F263" s="74"/>
    </row>
    <row r="264" spans="1:6" ht="27.6">
      <c r="A264" s="95" t="s">
        <v>1323</v>
      </c>
      <c r="B264" s="119" t="s">
        <v>716</v>
      </c>
      <c r="C264" s="125">
        <v>70</v>
      </c>
      <c r="D264" s="97">
        <f t="shared" si="4"/>
        <v>70</v>
      </c>
      <c r="E264" s="73"/>
      <c r="F264" s="74"/>
    </row>
    <row r="265" spans="1:6">
      <c r="A265" s="95" t="s">
        <v>1324</v>
      </c>
      <c r="B265" s="119" t="s">
        <v>717</v>
      </c>
      <c r="C265" s="125">
        <v>100</v>
      </c>
      <c r="D265" s="97">
        <f t="shared" si="4"/>
        <v>100</v>
      </c>
      <c r="E265" s="73"/>
      <c r="F265" s="74"/>
    </row>
    <row r="266" spans="1:6" ht="27.6">
      <c r="A266" s="95" t="s">
        <v>1325</v>
      </c>
      <c r="B266" s="119" t="s">
        <v>718</v>
      </c>
      <c r="C266" s="125">
        <v>240</v>
      </c>
      <c r="D266" s="97">
        <f t="shared" si="4"/>
        <v>240</v>
      </c>
      <c r="E266" s="73"/>
      <c r="F266" s="74"/>
    </row>
    <row r="267" spans="1:6">
      <c r="A267" s="95" t="s">
        <v>1326</v>
      </c>
      <c r="B267" s="119" t="s">
        <v>719</v>
      </c>
      <c r="C267" s="125">
        <v>170</v>
      </c>
      <c r="D267" s="97">
        <f t="shared" si="4"/>
        <v>170</v>
      </c>
      <c r="E267" s="73"/>
      <c r="F267" s="74"/>
    </row>
    <row r="268" spans="1:6">
      <c r="A268" s="95" t="s">
        <v>1327</v>
      </c>
      <c r="B268" s="119" t="s">
        <v>720</v>
      </c>
      <c r="C268" s="125">
        <v>340</v>
      </c>
      <c r="D268" s="97">
        <f t="shared" si="4"/>
        <v>340</v>
      </c>
      <c r="E268" s="73"/>
      <c r="F268" s="74"/>
    </row>
    <row r="269" spans="1:6">
      <c r="A269" s="95" t="s">
        <v>1328</v>
      </c>
      <c r="B269" s="119" t="s">
        <v>721</v>
      </c>
      <c r="C269" s="125">
        <v>25</v>
      </c>
      <c r="D269" s="97">
        <f t="shared" si="4"/>
        <v>25</v>
      </c>
      <c r="E269" s="73"/>
      <c r="F269" s="74"/>
    </row>
    <row r="270" spans="1:6">
      <c r="A270" s="95" t="s">
        <v>1329</v>
      </c>
      <c r="B270" s="91" t="s">
        <v>837</v>
      </c>
      <c r="C270" s="125">
        <v>685</v>
      </c>
      <c r="D270" s="97">
        <f t="shared" si="4"/>
        <v>685</v>
      </c>
      <c r="E270" s="73"/>
      <c r="F270" s="74"/>
    </row>
    <row r="271" spans="1:6">
      <c r="A271" s="95" t="s">
        <v>1330</v>
      </c>
      <c r="B271" s="91" t="s">
        <v>838</v>
      </c>
      <c r="C271" s="125">
        <v>692</v>
      </c>
      <c r="D271" s="97">
        <f t="shared" si="4"/>
        <v>692</v>
      </c>
      <c r="E271" s="73"/>
      <c r="F271" s="74"/>
    </row>
    <row r="272" spans="1:6" ht="27.6">
      <c r="A272" s="95" t="s">
        <v>1331</v>
      </c>
      <c r="B272" s="91" t="s">
        <v>839</v>
      </c>
      <c r="C272" s="125">
        <v>650</v>
      </c>
      <c r="D272" s="97">
        <f t="shared" si="4"/>
        <v>650</v>
      </c>
      <c r="E272" s="73"/>
      <c r="F272" s="74"/>
    </row>
    <row r="273" spans="1:6" ht="27.6">
      <c r="A273" s="95" t="s">
        <v>1332</v>
      </c>
      <c r="B273" s="91" t="s">
        <v>840</v>
      </c>
      <c r="C273" s="125">
        <v>1330</v>
      </c>
      <c r="D273" s="97">
        <f t="shared" si="4"/>
        <v>1330</v>
      </c>
      <c r="E273" s="73"/>
      <c r="F273" s="74"/>
    </row>
    <row r="274" spans="1:6">
      <c r="A274" s="95" t="s">
        <v>1333</v>
      </c>
      <c r="B274" s="91" t="s">
        <v>841</v>
      </c>
      <c r="C274" s="125">
        <v>855</v>
      </c>
      <c r="D274" s="97">
        <f t="shared" si="4"/>
        <v>855</v>
      </c>
      <c r="E274" s="73"/>
      <c r="F274" s="74"/>
    </row>
    <row r="275" spans="1:6">
      <c r="A275" s="95" t="s">
        <v>1334</v>
      </c>
      <c r="B275" s="91" t="s">
        <v>842</v>
      </c>
      <c r="C275" s="125">
        <v>1780</v>
      </c>
      <c r="D275" s="97">
        <f t="shared" si="4"/>
        <v>1780</v>
      </c>
      <c r="E275" s="73"/>
      <c r="F275" s="74"/>
    </row>
    <row r="276" spans="1:6">
      <c r="A276" s="95" t="s">
        <v>1335</v>
      </c>
      <c r="B276" s="91" t="s">
        <v>843</v>
      </c>
      <c r="C276" s="125">
        <v>1060</v>
      </c>
      <c r="D276" s="97">
        <f t="shared" si="4"/>
        <v>1060</v>
      </c>
      <c r="E276" s="73"/>
      <c r="F276" s="74"/>
    </row>
    <row r="277" spans="1:6">
      <c r="A277" s="95" t="s">
        <v>1336</v>
      </c>
      <c r="B277" s="91" t="s">
        <v>844</v>
      </c>
      <c r="C277" s="125">
        <v>1940</v>
      </c>
      <c r="D277" s="97">
        <f t="shared" si="4"/>
        <v>1940</v>
      </c>
      <c r="E277" s="73"/>
      <c r="F277" s="74"/>
    </row>
    <row r="278" spans="1:6">
      <c r="A278" s="95" t="s">
        <v>1337</v>
      </c>
      <c r="B278" s="91" t="s">
        <v>845</v>
      </c>
      <c r="C278" s="125">
        <v>1780</v>
      </c>
      <c r="D278" s="97">
        <f t="shared" si="4"/>
        <v>1780</v>
      </c>
      <c r="E278" s="73"/>
      <c r="F278" s="74"/>
    </row>
    <row r="279" spans="1:6">
      <c r="A279" s="95" t="s">
        <v>1338</v>
      </c>
      <c r="B279" s="91" t="s">
        <v>846</v>
      </c>
      <c r="C279" s="125">
        <v>1335</v>
      </c>
      <c r="D279" s="97">
        <f t="shared" si="4"/>
        <v>1335</v>
      </c>
      <c r="E279" s="73"/>
      <c r="F279" s="74"/>
    </row>
    <row r="280" spans="1:6">
      <c r="A280" s="95" t="s">
        <v>1339</v>
      </c>
      <c r="B280" s="91" t="s">
        <v>847</v>
      </c>
      <c r="C280" s="125">
        <v>820</v>
      </c>
      <c r="D280" s="97">
        <f t="shared" si="4"/>
        <v>820</v>
      </c>
      <c r="E280" s="73"/>
      <c r="F280" s="74"/>
    </row>
    <row r="281" spans="1:6">
      <c r="A281" s="95" t="s">
        <v>1340</v>
      </c>
      <c r="B281" s="91" t="s">
        <v>848</v>
      </c>
      <c r="C281" s="125">
        <v>890</v>
      </c>
      <c r="D281" s="97">
        <f t="shared" si="4"/>
        <v>890</v>
      </c>
      <c r="E281" s="73"/>
      <c r="F281" s="74"/>
    </row>
    <row r="282" spans="1:6">
      <c r="A282" s="95" t="s">
        <v>1341</v>
      </c>
      <c r="B282" s="91" t="s">
        <v>849</v>
      </c>
      <c r="C282" s="125">
        <v>490</v>
      </c>
      <c r="D282" s="97">
        <f t="shared" si="4"/>
        <v>490</v>
      </c>
      <c r="E282" s="73"/>
      <c r="F282" s="74"/>
    </row>
    <row r="283" spans="1:6">
      <c r="A283" s="95" t="s">
        <v>1342</v>
      </c>
      <c r="B283" s="91" t="s">
        <v>850</v>
      </c>
      <c r="C283" s="125">
        <v>995</v>
      </c>
      <c r="D283" s="97">
        <f t="shared" si="4"/>
        <v>995</v>
      </c>
      <c r="E283" s="73"/>
      <c r="F283" s="74"/>
    </row>
    <row r="284" spans="1:6">
      <c r="A284" s="95" t="s">
        <v>1343</v>
      </c>
      <c r="B284" s="91" t="s">
        <v>851</v>
      </c>
      <c r="C284" s="125">
        <v>1170</v>
      </c>
      <c r="D284" s="97">
        <f t="shared" si="4"/>
        <v>1170</v>
      </c>
      <c r="E284" s="73"/>
      <c r="F284" s="74"/>
    </row>
    <row r="285" spans="1:6">
      <c r="A285" s="95" t="s">
        <v>1344</v>
      </c>
      <c r="B285" s="91" t="s">
        <v>852</v>
      </c>
      <c r="C285" s="125">
        <v>905</v>
      </c>
      <c r="D285" s="97">
        <f t="shared" si="4"/>
        <v>905</v>
      </c>
      <c r="E285" s="73"/>
      <c r="F285" s="74"/>
    </row>
    <row r="286" spans="1:6">
      <c r="A286" s="95" t="s">
        <v>1345</v>
      </c>
      <c r="B286" s="91" t="s">
        <v>853</v>
      </c>
      <c r="C286" s="125">
        <v>850</v>
      </c>
      <c r="D286" s="97">
        <f t="shared" si="4"/>
        <v>850</v>
      </c>
      <c r="E286" s="73"/>
      <c r="F286" s="74"/>
    </row>
    <row r="287" spans="1:6">
      <c r="A287" s="95" t="s">
        <v>1346</v>
      </c>
      <c r="B287" s="91" t="s">
        <v>854</v>
      </c>
      <c r="C287" s="125">
        <v>1240</v>
      </c>
      <c r="D287" s="97">
        <f t="shared" si="4"/>
        <v>1240</v>
      </c>
      <c r="E287" s="73"/>
      <c r="F287" s="74"/>
    </row>
    <row r="288" spans="1:6" ht="27.6">
      <c r="A288" s="95" t="s">
        <v>1347</v>
      </c>
      <c r="B288" s="91" t="s">
        <v>855</v>
      </c>
      <c r="C288" s="125">
        <v>790</v>
      </c>
      <c r="D288" s="97">
        <f t="shared" si="4"/>
        <v>790</v>
      </c>
      <c r="E288" s="73"/>
      <c r="F288" s="74"/>
    </row>
    <row r="289" spans="1:6">
      <c r="A289" s="95" t="s">
        <v>1348</v>
      </c>
      <c r="B289" s="91" t="s">
        <v>856</v>
      </c>
      <c r="C289" s="125">
        <v>1010</v>
      </c>
      <c r="D289" s="97">
        <f t="shared" si="4"/>
        <v>1010</v>
      </c>
      <c r="E289" s="73"/>
      <c r="F289" s="74"/>
    </row>
    <row r="290" spans="1:6" ht="27.6">
      <c r="A290" s="95" t="s">
        <v>1349</v>
      </c>
      <c r="B290" s="91" t="s">
        <v>857</v>
      </c>
      <c r="C290" s="125">
        <v>765</v>
      </c>
      <c r="D290" s="97">
        <f t="shared" si="4"/>
        <v>765</v>
      </c>
      <c r="E290" s="73"/>
      <c r="F290" s="74"/>
    </row>
    <row r="291" spans="1:6">
      <c r="A291" s="95" t="s">
        <v>1350</v>
      </c>
      <c r="B291" s="91" t="s">
        <v>858</v>
      </c>
      <c r="C291" s="125">
        <v>770</v>
      </c>
      <c r="D291" s="97">
        <f t="shared" si="4"/>
        <v>770</v>
      </c>
      <c r="E291" s="73"/>
      <c r="F291" s="74"/>
    </row>
    <row r="292" spans="1:6">
      <c r="A292" s="95" t="s">
        <v>1351</v>
      </c>
      <c r="B292" s="91" t="s">
        <v>859</v>
      </c>
      <c r="C292" s="125">
        <v>825</v>
      </c>
      <c r="D292" s="97">
        <f t="shared" si="4"/>
        <v>825</v>
      </c>
      <c r="E292" s="73"/>
      <c r="F292" s="74"/>
    </row>
    <row r="293" spans="1:6" ht="27.6">
      <c r="A293" s="95" t="s">
        <v>1352</v>
      </c>
      <c r="B293" s="91" t="s">
        <v>860</v>
      </c>
      <c r="C293" s="125">
        <v>745</v>
      </c>
      <c r="D293" s="97">
        <f t="shared" si="4"/>
        <v>745</v>
      </c>
      <c r="E293" s="73"/>
      <c r="F293" s="74"/>
    </row>
    <row r="294" spans="1:6">
      <c r="A294" s="95" t="s">
        <v>1353</v>
      </c>
      <c r="B294" s="91" t="s">
        <v>861</v>
      </c>
      <c r="C294" s="125">
        <v>800</v>
      </c>
      <c r="D294" s="97">
        <f t="shared" si="4"/>
        <v>800</v>
      </c>
      <c r="E294" s="73"/>
      <c r="F294" s="74"/>
    </row>
    <row r="295" spans="1:6">
      <c r="A295" s="95" t="s">
        <v>1354</v>
      </c>
      <c r="B295" s="91" t="s">
        <v>862</v>
      </c>
      <c r="C295" s="125">
        <v>850</v>
      </c>
      <c r="D295" s="97">
        <f t="shared" si="4"/>
        <v>850</v>
      </c>
      <c r="E295" s="73"/>
      <c r="F295" s="74"/>
    </row>
    <row r="296" spans="1:6">
      <c r="A296" s="95" t="s">
        <v>1355</v>
      </c>
      <c r="B296" s="120" t="s">
        <v>863</v>
      </c>
      <c r="C296" s="125">
        <v>692</v>
      </c>
      <c r="D296" s="97">
        <f t="shared" si="4"/>
        <v>692</v>
      </c>
      <c r="E296" s="73"/>
      <c r="F296" s="74"/>
    </row>
    <row r="297" spans="1:6" ht="27.6">
      <c r="A297" s="95" t="s">
        <v>1356</v>
      </c>
      <c r="B297" s="120" t="s">
        <v>864</v>
      </c>
      <c r="C297" s="125">
        <v>1340</v>
      </c>
      <c r="D297" s="97">
        <f t="shared" si="4"/>
        <v>1340</v>
      </c>
      <c r="E297" s="73"/>
      <c r="F297" s="74"/>
    </row>
    <row r="298" spans="1:6">
      <c r="A298" s="95" t="s">
        <v>1357</v>
      </c>
      <c r="B298" s="119" t="s">
        <v>722</v>
      </c>
      <c r="C298" s="125">
        <v>35</v>
      </c>
      <c r="D298" s="97">
        <f t="shared" si="4"/>
        <v>35</v>
      </c>
      <c r="E298" s="73"/>
      <c r="F298" s="74"/>
    </row>
    <row r="299" spans="1:6">
      <c r="A299" s="95" t="s">
        <v>1358</v>
      </c>
      <c r="B299" s="119" t="s">
        <v>723</v>
      </c>
      <c r="C299" s="125">
        <v>75</v>
      </c>
      <c r="D299" s="97">
        <f t="shared" si="4"/>
        <v>75</v>
      </c>
      <c r="E299" s="73"/>
      <c r="F299" s="74"/>
    </row>
    <row r="300" spans="1:6">
      <c r="A300" s="95" t="s">
        <v>1359</v>
      </c>
      <c r="B300" s="119" t="s">
        <v>724</v>
      </c>
      <c r="C300" s="125">
        <v>245</v>
      </c>
      <c r="D300" s="97">
        <f t="shared" si="4"/>
        <v>245</v>
      </c>
      <c r="E300" s="73"/>
      <c r="F300" s="74"/>
    </row>
    <row r="301" spans="1:6">
      <c r="A301" s="95" t="s">
        <v>1360</v>
      </c>
      <c r="B301" s="119" t="s">
        <v>725</v>
      </c>
      <c r="C301" s="125">
        <v>70</v>
      </c>
      <c r="D301" s="97">
        <f t="shared" si="4"/>
        <v>70</v>
      </c>
      <c r="E301" s="73"/>
      <c r="F301" s="74"/>
    </row>
    <row r="302" spans="1:6">
      <c r="A302" s="95" t="s">
        <v>1361</v>
      </c>
      <c r="B302" s="119" t="s">
        <v>726</v>
      </c>
      <c r="C302" s="125">
        <v>180</v>
      </c>
      <c r="D302" s="97">
        <f t="shared" si="4"/>
        <v>180</v>
      </c>
      <c r="E302" s="73"/>
      <c r="F302" s="74"/>
    </row>
    <row r="303" spans="1:6">
      <c r="A303" s="95" t="s">
        <v>1362</v>
      </c>
      <c r="B303" s="121" t="s">
        <v>727</v>
      </c>
      <c r="C303" s="125">
        <v>650</v>
      </c>
      <c r="D303" s="97">
        <f t="shared" si="4"/>
        <v>650</v>
      </c>
      <c r="E303" s="73"/>
      <c r="F303" s="74"/>
    </row>
    <row r="304" spans="1:6">
      <c r="A304" s="95" t="s">
        <v>1363</v>
      </c>
      <c r="B304" s="121" t="s">
        <v>728</v>
      </c>
      <c r="C304" s="125">
        <v>250</v>
      </c>
      <c r="D304" s="97">
        <f t="shared" si="4"/>
        <v>250</v>
      </c>
      <c r="E304" s="73"/>
      <c r="F304" s="74"/>
    </row>
    <row r="305" spans="1:6">
      <c r="A305" s="95" t="s">
        <v>1364</v>
      </c>
      <c r="B305" s="121" t="s">
        <v>729</v>
      </c>
      <c r="C305" s="125">
        <v>120</v>
      </c>
      <c r="D305" s="97">
        <f t="shared" si="4"/>
        <v>120</v>
      </c>
      <c r="E305" s="73"/>
      <c r="F305" s="74"/>
    </row>
    <row r="306" spans="1:6">
      <c r="A306" s="95" t="s">
        <v>1365</v>
      </c>
      <c r="B306" s="121" t="s">
        <v>730</v>
      </c>
      <c r="C306" s="125">
        <v>170</v>
      </c>
      <c r="D306" s="97">
        <f t="shared" si="4"/>
        <v>170</v>
      </c>
      <c r="E306" s="73"/>
      <c r="F306" s="74"/>
    </row>
    <row r="307" spans="1:6">
      <c r="A307" s="95" t="s">
        <v>1366</v>
      </c>
      <c r="B307" s="119" t="s">
        <v>731</v>
      </c>
      <c r="C307" s="125">
        <v>120</v>
      </c>
      <c r="D307" s="97">
        <f t="shared" si="4"/>
        <v>120</v>
      </c>
      <c r="E307" s="73"/>
      <c r="F307" s="74"/>
    </row>
    <row r="308" spans="1:6">
      <c r="A308" s="95" t="s">
        <v>1367</v>
      </c>
      <c r="B308" s="121" t="s">
        <v>732</v>
      </c>
      <c r="C308" s="125">
        <v>200</v>
      </c>
      <c r="D308" s="97">
        <f t="shared" si="4"/>
        <v>200</v>
      </c>
      <c r="E308" s="73"/>
      <c r="F308" s="74"/>
    </row>
    <row r="309" spans="1:6">
      <c r="A309" s="95" t="s">
        <v>1368</v>
      </c>
      <c r="B309" s="119" t="s">
        <v>733</v>
      </c>
      <c r="C309" s="125">
        <v>175</v>
      </c>
      <c r="D309" s="97">
        <f t="shared" si="4"/>
        <v>175</v>
      </c>
      <c r="E309" s="73"/>
      <c r="F309" s="74"/>
    </row>
    <row r="310" spans="1:6">
      <c r="A310" s="95" t="s">
        <v>1369</v>
      </c>
      <c r="B310" s="119" t="s">
        <v>734</v>
      </c>
      <c r="C310" s="125">
        <v>200</v>
      </c>
      <c r="D310" s="97">
        <f t="shared" si="4"/>
        <v>200</v>
      </c>
      <c r="E310" s="73"/>
      <c r="F310" s="74"/>
    </row>
    <row r="311" spans="1:6">
      <c r="A311" s="95" t="s">
        <v>1370</v>
      </c>
      <c r="B311" s="119" t="s">
        <v>735</v>
      </c>
      <c r="C311" s="125">
        <v>100</v>
      </c>
      <c r="D311" s="97">
        <f t="shared" si="4"/>
        <v>100</v>
      </c>
      <c r="E311" s="73"/>
      <c r="F311" s="74"/>
    </row>
    <row r="312" spans="1:6">
      <c r="A312" s="95" t="s">
        <v>1371</v>
      </c>
      <c r="B312" s="119" t="s">
        <v>736</v>
      </c>
      <c r="C312" s="125">
        <v>175</v>
      </c>
      <c r="D312" s="97">
        <f t="shared" si="4"/>
        <v>175</v>
      </c>
      <c r="E312" s="73"/>
      <c r="F312" s="74"/>
    </row>
    <row r="313" spans="1:6">
      <c r="A313" s="95" t="s">
        <v>1372</v>
      </c>
      <c r="B313" s="119" t="s">
        <v>737</v>
      </c>
      <c r="C313" s="125">
        <v>120</v>
      </c>
      <c r="D313" s="97">
        <f t="shared" si="4"/>
        <v>120</v>
      </c>
      <c r="E313" s="73"/>
      <c r="F313" s="74"/>
    </row>
    <row r="314" spans="1:6" ht="27.6">
      <c r="A314" s="95" t="s">
        <v>1373</v>
      </c>
      <c r="B314" s="119" t="s">
        <v>738</v>
      </c>
      <c r="C314" s="125">
        <v>230</v>
      </c>
      <c r="D314" s="97">
        <f t="shared" si="4"/>
        <v>230</v>
      </c>
      <c r="E314" s="73"/>
      <c r="F314" s="74"/>
    </row>
    <row r="315" spans="1:6">
      <c r="A315" s="95" t="s">
        <v>1374</v>
      </c>
      <c r="B315" s="119" t="s">
        <v>739</v>
      </c>
      <c r="C315" s="125">
        <v>350</v>
      </c>
      <c r="D315" s="97">
        <f t="shared" si="4"/>
        <v>350</v>
      </c>
      <c r="E315" s="73"/>
      <c r="F315" s="74"/>
    </row>
    <row r="316" spans="1:6">
      <c r="A316" s="95" t="s">
        <v>1375</v>
      </c>
      <c r="B316" s="121" t="s">
        <v>740</v>
      </c>
      <c r="C316" s="125">
        <v>550</v>
      </c>
      <c r="D316" s="97">
        <f t="shared" si="4"/>
        <v>550</v>
      </c>
      <c r="E316" s="73"/>
      <c r="F316" s="74"/>
    </row>
    <row r="317" spans="1:6">
      <c r="A317" s="95" t="s">
        <v>1376</v>
      </c>
      <c r="B317" s="121" t="s">
        <v>741</v>
      </c>
      <c r="C317" s="125">
        <v>1700</v>
      </c>
      <c r="D317" s="97">
        <f t="shared" si="4"/>
        <v>1700</v>
      </c>
      <c r="E317" s="73"/>
      <c r="F317" s="74"/>
    </row>
    <row r="318" spans="1:6">
      <c r="A318" s="95" t="s">
        <v>1377</v>
      </c>
      <c r="B318" s="121" t="s">
        <v>742</v>
      </c>
      <c r="C318" s="125">
        <v>35</v>
      </c>
      <c r="D318" s="97">
        <f t="shared" si="4"/>
        <v>35</v>
      </c>
      <c r="E318" s="73"/>
      <c r="F318" s="74"/>
    </row>
    <row r="319" spans="1:6" ht="27.6">
      <c r="A319" s="95" t="s">
        <v>1378</v>
      </c>
      <c r="B319" s="121" t="s">
        <v>743</v>
      </c>
      <c r="C319" s="125">
        <v>45</v>
      </c>
      <c r="D319" s="97">
        <f t="shared" si="4"/>
        <v>45</v>
      </c>
      <c r="E319" s="73"/>
      <c r="F319" s="74"/>
    </row>
    <row r="320" spans="1:6">
      <c r="A320" s="95" t="s">
        <v>1379</v>
      </c>
      <c r="B320" s="119" t="s">
        <v>744</v>
      </c>
      <c r="C320" s="125">
        <v>790</v>
      </c>
      <c r="D320" s="97">
        <f t="shared" si="4"/>
        <v>790</v>
      </c>
      <c r="E320" s="73"/>
      <c r="F320" s="74"/>
    </row>
    <row r="321" spans="1:6">
      <c r="A321" s="95" t="s">
        <v>1380</v>
      </c>
      <c r="B321" s="121" t="s">
        <v>745</v>
      </c>
      <c r="C321" s="97">
        <v>170</v>
      </c>
      <c r="D321" s="97">
        <f t="shared" si="4"/>
        <v>170</v>
      </c>
      <c r="E321" s="73"/>
      <c r="F321" s="74"/>
    </row>
    <row r="322" spans="1:6">
      <c r="A322" s="95" t="s">
        <v>1381</v>
      </c>
      <c r="B322" s="121" t="s">
        <v>746</v>
      </c>
      <c r="C322" s="97">
        <v>75</v>
      </c>
      <c r="D322" s="97">
        <f t="shared" si="4"/>
        <v>75</v>
      </c>
      <c r="E322" s="73"/>
      <c r="F322" s="74"/>
    </row>
    <row r="323" spans="1:6">
      <c r="A323" s="95" t="s">
        <v>1382</v>
      </c>
      <c r="B323" s="119" t="s">
        <v>747</v>
      </c>
      <c r="C323" s="97">
        <v>215</v>
      </c>
      <c r="D323" s="97">
        <f t="shared" si="4"/>
        <v>215</v>
      </c>
      <c r="E323" s="73"/>
      <c r="F323" s="74"/>
    </row>
    <row r="324" spans="1:6">
      <c r="A324" s="95" t="s">
        <v>1383</v>
      </c>
      <c r="B324" s="119" t="s">
        <v>748</v>
      </c>
      <c r="C324" s="132">
        <v>135</v>
      </c>
      <c r="D324" s="97">
        <f t="shared" si="4"/>
        <v>135</v>
      </c>
      <c r="E324" s="73"/>
      <c r="F324" s="74"/>
    </row>
    <row r="325" spans="1:6" ht="27.6">
      <c r="A325" s="95" t="s">
        <v>1384</v>
      </c>
      <c r="B325" s="119" t="s">
        <v>749</v>
      </c>
      <c r="C325" s="97">
        <v>25</v>
      </c>
      <c r="D325" s="97">
        <f t="shared" si="4"/>
        <v>25</v>
      </c>
      <c r="E325" s="73"/>
      <c r="F325" s="74"/>
    </row>
    <row r="326" spans="1:6">
      <c r="A326" s="95" t="s">
        <v>1385</v>
      </c>
      <c r="B326" s="119" t="s">
        <v>750</v>
      </c>
      <c r="C326" s="97">
        <v>75</v>
      </c>
      <c r="D326" s="97">
        <f t="shared" ref="D326:D374" si="5">C326</f>
        <v>75</v>
      </c>
      <c r="E326" s="73"/>
      <c r="F326" s="74"/>
    </row>
    <row r="327" spans="1:6">
      <c r="A327" s="95" t="s">
        <v>1386</v>
      </c>
      <c r="B327" s="119" t="s">
        <v>751</v>
      </c>
      <c r="C327" s="97">
        <v>130</v>
      </c>
      <c r="D327" s="97">
        <f t="shared" si="5"/>
        <v>130</v>
      </c>
      <c r="E327" s="73"/>
      <c r="F327" s="74"/>
    </row>
    <row r="328" spans="1:6">
      <c r="A328" s="95" t="s">
        <v>1387</v>
      </c>
      <c r="B328" s="119" t="s">
        <v>752</v>
      </c>
      <c r="C328" s="97">
        <v>190</v>
      </c>
      <c r="D328" s="97">
        <f t="shared" si="5"/>
        <v>190</v>
      </c>
      <c r="E328" s="73"/>
      <c r="F328" s="74"/>
    </row>
    <row r="329" spans="1:6" ht="27.6">
      <c r="A329" s="95" t="s">
        <v>1388</v>
      </c>
      <c r="B329" s="119" t="s">
        <v>753</v>
      </c>
      <c r="C329" s="97">
        <v>295</v>
      </c>
      <c r="D329" s="97">
        <f t="shared" si="5"/>
        <v>295</v>
      </c>
      <c r="E329" s="73"/>
      <c r="F329" s="74"/>
    </row>
    <row r="330" spans="1:6">
      <c r="A330" s="95" t="s">
        <v>1389</v>
      </c>
      <c r="B330" s="119" t="s">
        <v>754</v>
      </c>
      <c r="C330" s="97">
        <v>165</v>
      </c>
      <c r="D330" s="97">
        <f t="shared" si="5"/>
        <v>165</v>
      </c>
      <c r="E330" s="73"/>
      <c r="F330" s="74"/>
    </row>
    <row r="331" spans="1:6">
      <c r="A331" s="95" t="s">
        <v>1390</v>
      </c>
      <c r="B331" s="119" t="s">
        <v>755</v>
      </c>
      <c r="C331" s="97">
        <v>1475</v>
      </c>
      <c r="D331" s="97">
        <f t="shared" si="5"/>
        <v>1475</v>
      </c>
      <c r="E331" s="73"/>
      <c r="F331" s="74"/>
    </row>
    <row r="332" spans="1:6">
      <c r="A332" s="95" t="s">
        <v>1391</v>
      </c>
      <c r="B332" s="119" t="s">
        <v>756</v>
      </c>
      <c r="C332" s="97">
        <v>65</v>
      </c>
      <c r="D332" s="97">
        <f t="shared" si="5"/>
        <v>65</v>
      </c>
      <c r="E332" s="73"/>
      <c r="F332" s="74"/>
    </row>
    <row r="333" spans="1:6">
      <c r="A333" s="95" t="s">
        <v>1392</v>
      </c>
      <c r="B333" s="119" t="s">
        <v>757</v>
      </c>
      <c r="C333" s="97">
        <v>350</v>
      </c>
      <c r="D333" s="97">
        <f t="shared" si="5"/>
        <v>350</v>
      </c>
      <c r="E333" s="73"/>
      <c r="F333" s="74"/>
    </row>
    <row r="334" spans="1:6">
      <c r="A334" s="95" t="s">
        <v>1393</v>
      </c>
      <c r="B334" s="119" t="s">
        <v>758</v>
      </c>
      <c r="C334" s="97">
        <v>450</v>
      </c>
      <c r="D334" s="97">
        <f t="shared" si="5"/>
        <v>450</v>
      </c>
      <c r="E334" s="73"/>
      <c r="F334" s="74"/>
    </row>
    <row r="335" spans="1:6">
      <c r="A335" s="95" t="s">
        <v>1394</v>
      </c>
      <c r="B335" s="119" t="s">
        <v>759</v>
      </c>
      <c r="C335" s="97">
        <v>300</v>
      </c>
      <c r="D335" s="97">
        <f t="shared" si="5"/>
        <v>300</v>
      </c>
      <c r="E335" s="73"/>
      <c r="F335" s="74"/>
    </row>
    <row r="336" spans="1:6">
      <c r="A336" s="95" t="s">
        <v>1395</v>
      </c>
      <c r="B336" s="119" t="s">
        <v>760</v>
      </c>
      <c r="C336" s="97">
        <v>550</v>
      </c>
      <c r="D336" s="97">
        <f t="shared" si="5"/>
        <v>550</v>
      </c>
      <c r="E336" s="73"/>
      <c r="F336" s="74"/>
    </row>
    <row r="337" spans="1:6">
      <c r="A337" s="95" t="s">
        <v>1396</v>
      </c>
      <c r="B337" s="119" t="s">
        <v>761</v>
      </c>
      <c r="C337" s="97">
        <v>90</v>
      </c>
      <c r="D337" s="97">
        <f t="shared" si="5"/>
        <v>90</v>
      </c>
      <c r="E337" s="73"/>
      <c r="F337" s="74"/>
    </row>
    <row r="338" spans="1:6">
      <c r="A338" s="95" t="s">
        <v>1397</v>
      </c>
      <c r="B338" s="119" t="s">
        <v>762</v>
      </c>
      <c r="C338" s="132">
        <v>90</v>
      </c>
      <c r="D338" s="97">
        <f t="shared" si="5"/>
        <v>90</v>
      </c>
      <c r="E338" s="73"/>
      <c r="F338" s="74"/>
    </row>
    <row r="339" spans="1:6">
      <c r="A339" s="95" t="s">
        <v>1398</v>
      </c>
      <c r="B339" s="119" t="s">
        <v>763</v>
      </c>
      <c r="C339" s="132">
        <v>550</v>
      </c>
      <c r="D339" s="97">
        <f t="shared" si="5"/>
        <v>550</v>
      </c>
      <c r="E339" s="73"/>
      <c r="F339" s="74"/>
    </row>
    <row r="340" spans="1:6" ht="27.6">
      <c r="A340" s="95" t="s">
        <v>1399</v>
      </c>
      <c r="B340" s="119" t="s">
        <v>764</v>
      </c>
      <c r="C340" s="132">
        <v>380</v>
      </c>
      <c r="D340" s="97">
        <f t="shared" si="5"/>
        <v>380</v>
      </c>
      <c r="E340" s="73"/>
      <c r="F340" s="74"/>
    </row>
    <row r="341" spans="1:6">
      <c r="A341" s="95" t="s">
        <v>1400</v>
      </c>
      <c r="B341" s="119" t="s">
        <v>765</v>
      </c>
      <c r="C341" s="132">
        <v>140</v>
      </c>
      <c r="D341" s="97">
        <f t="shared" si="5"/>
        <v>140</v>
      </c>
      <c r="E341" s="73"/>
      <c r="F341" s="74"/>
    </row>
    <row r="342" spans="1:6">
      <c r="A342" s="95" t="s">
        <v>1401</v>
      </c>
      <c r="B342" s="121" t="s">
        <v>766</v>
      </c>
      <c r="C342" s="132">
        <v>100</v>
      </c>
      <c r="D342" s="97">
        <f t="shared" si="5"/>
        <v>100</v>
      </c>
      <c r="E342" s="73"/>
      <c r="F342" s="74"/>
    </row>
    <row r="343" spans="1:6">
      <c r="A343" s="95" t="s">
        <v>1402</v>
      </c>
      <c r="B343" s="121" t="s">
        <v>767</v>
      </c>
      <c r="C343" s="132">
        <v>210</v>
      </c>
      <c r="D343" s="97">
        <f t="shared" si="5"/>
        <v>210</v>
      </c>
      <c r="E343" s="73"/>
      <c r="F343" s="74"/>
    </row>
    <row r="344" spans="1:6" ht="27.6">
      <c r="A344" s="95" t="s">
        <v>1403</v>
      </c>
      <c r="B344" s="121" t="s">
        <v>768</v>
      </c>
      <c r="C344" s="132">
        <v>630</v>
      </c>
      <c r="D344" s="97">
        <f t="shared" si="5"/>
        <v>630</v>
      </c>
      <c r="E344" s="73"/>
      <c r="F344" s="74"/>
    </row>
    <row r="345" spans="1:6">
      <c r="A345" s="95" t="s">
        <v>1404</v>
      </c>
      <c r="B345" s="121" t="s">
        <v>770</v>
      </c>
      <c r="C345" s="132">
        <v>315</v>
      </c>
      <c r="D345" s="97">
        <f t="shared" si="5"/>
        <v>315</v>
      </c>
      <c r="E345" s="73"/>
      <c r="F345" s="74"/>
    </row>
    <row r="346" spans="1:6">
      <c r="A346" s="95" t="s">
        <v>1405</v>
      </c>
      <c r="B346" s="121" t="s">
        <v>771</v>
      </c>
      <c r="C346" s="132">
        <v>315</v>
      </c>
      <c r="D346" s="97">
        <f t="shared" si="5"/>
        <v>315</v>
      </c>
      <c r="E346" s="73"/>
      <c r="F346" s="74"/>
    </row>
    <row r="347" spans="1:6">
      <c r="A347" s="95" t="s">
        <v>1406</v>
      </c>
      <c r="B347" s="119" t="s">
        <v>772</v>
      </c>
      <c r="C347" s="132">
        <v>100</v>
      </c>
      <c r="D347" s="97">
        <f t="shared" si="5"/>
        <v>100</v>
      </c>
      <c r="E347" s="73"/>
      <c r="F347" s="74"/>
    </row>
    <row r="348" spans="1:6">
      <c r="A348" s="95" t="s">
        <v>1407</v>
      </c>
      <c r="B348" s="119" t="s">
        <v>773</v>
      </c>
      <c r="C348" s="132">
        <v>400</v>
      </c>
      <c r="D348" s="97">
        <f t="shared" si="5"/>
        <v>400</v>
      </c>
      <c r="E348" s="73"/>
      <c r="F348" s="74"/>
    </row>
    <row r="349" spans="1:6">
      <c r="A349" s="95" t="s">
        <v>1408</v>
      </c>
      <c r="B349" s="119" t="s">
        <v>774</v>
      </c>
      <c r="C349" s="132">
        <v>200</v>
      </c>
      <c r="D349" s="97">
        <f t="shared" si="5"/>
        <v>200</v>
      </c>
      <c r="E349" s="73"/>
      <c r="F349" s="74"/>
    </row>
    <row r="350" spans="1:6">
      <c r="A350" s="95" t="s">
        <v>1409</v>
      </c>
      <c r="B350" s="119" t="s">
        <v>775</v>
      </c>
      <c r="C350" s="132">
        <v>200</v>
      </c>
      <c r="D350" s="97">
        <f t="shared" si="5"/>
        <v>200</v>
      </c>
      <c r="E350" s="73"/>
      <c r="F350" s="74"/>
    </row>
    <row r="351" spans="1:6">
      <c r="A351" s="95" t="s">
        <v>1410</v>
      </c>
      <c r="B351" s="119" t="s">
        <v>776</v>
      </c>
      <c r="C351" s="132">
        <v>295</v>
      </c>
      <c r="D351" s="97">
        <f t="shared" si="5"/>
        <v>295</v>
      </c>
      <c r="E351" s="73"/>
      <c r="F351" s="74"/>
    </row>
    <row r="352" spans="1:6">
      <c r="A352" s="95" t="s">
        <v>1411</v>
      </c>
      <c r="B352" s="121" t="s">
        <v>777</v>
      </c>
      <c r="C352" s="132">
        <v>580</v>
      </c>
      <c r="D352" s="97">
        <f t="shared" si="5"/>
        <v>580</v>
      </c>
      <c r="E352" s="73"/>
      <c r="F352" s="74"/>
    </row>
    <row r="353" spans="1:6">
      <c r="A353" s="95" t="s">
        <v>1412</v>
      </c>
      <c r="B353" s="121" t="s">
        <v>778</v>
      </c>
      <c r="C353" s="132">
        <v>55</v>
      </c>
      <c r="D353" s="97">
        <f t="shared" si="5"/>
        <v>55</v>
      </c>
      <c r="E353" s="73"/>
      <c r="F353" s="74"/>
    </row>
    <row r="354" spans="1:6">
      <c r="A354" s="95" t="s">
        <v>1413</v>
      </c>
      <c r="B354" s="91" t="s">
        <v>779</v>
      </c>
      <c r="C354" s="132">
        <v>140</v>
      </c>
      <c r="D354" s="97">
        <f t="shared" si="5"/>
        <v>140</v>
      </c>
      <c r="E354" s="73"/>
      <c r="F354" s="74"/>
    </row>
    <row r="355" spans="1:6">
      <c r="A355" s="95" t="s">
        <v>1414</v>
      </c>
      <c r="B355" s="91" t="s">
        <v>780</v>
      </c>
      <c r="C355" s="132">
        <v>195</v>
      </c>
      <c r="D355" s="97">
        <f t="shared" si="5"/>
        <v>195</v>
      </c>
      <c r="E355" s="73"/>
      <c r="F355" s="74"/>
    </row>
    <row r="356" spans="1:6" ht="27.6">
      <c r="A356" s="95" t="s">
        <v>1415</v>
      </c>
      <c r="B356" s="91" t="s">
        <v>781</v>
      </c>
      <c r="C356" s="122">
        <v>105</v>
      </c>
      <c r="D356" s="97">
        <f t="shared" si="5"/>
        <v>105</v>
      </c>
      <c r="E356" s="73"/>
      <c r="F356" s="74"/>
    </row>
    <row r="357" spans="1:6">
      <c r="A357" s="95" t="s">
        <v>1416</v>
      </c>
      <c r="B357" s="119" t="s">
        <v>782</v>
      </c>
      <c r="C357" s="122">
        <v>415</v>
      </c>
      <c r="D357" s="97">
        <f t="shared" si="5"/>
        <v>415</v>
      </c>
      <c r="E357" s="73"/>
      <c r="F357" s="74"/>
    </row>
    <row r="358" spans="1:6">
      <c r="A358" s="95" t="s">
        <v>1417</v>
      </c>
      <c r="B358" s="119" t="s">
        <v>783</v>
      </c>
      <c r="C358" s="122">
        <v>270</v>
      </c>
      <c r="D358" s="97">
        <f t="shared" si="5"/>
        <v>270</v>
      </c>
      <c r="E358" s="73"/>
      <c r="F358" s="74"/>
    </row>
    <row r="359" spans="1:6">
      <c r="A359" s="95" t="s">
        <v>1418</v>
      </c>
      <c r="B359" s="119" t="s">
        <v>784</v>
      </c>
      <c r="C359" s="122">
        <v>2590</v>
      </c>
      <c r="D359" s="97">
        <f t="shared" si="5"/>
        <v>2590</v>
      </c>
      <c r="E359" s="73"/>
      <c r="F359" s="74"/>
    </row>
    <row r="360" spans="1:6">
      <c r="A360" s="95" t="s">
        <v>1419</v>
      </c>
      <c r="B360" s="117" t="s">
        <v>785</v>
      </c>
      <c r="C360" s="122">
        <v>145</v>
      </c>
      <c r="D360" s="97">
        <f t="shared" si="5"/>
        <v>145</v>
      </c>
      <c r="E360" s="73"/>
      <c r="F360" s="74"/>
    </row>
    <row r="361" spans="1:6">
      <c r="A361" s="95" t="s">
        <v>1420</v>
      </c>
      <c r="B361" s="117" t="s">
        <v>786</v>
      </c>
      <c r="C361" s="122">
        <v>225</v>
      </c>
      <c r="D361" s="97">
        <f t="shared" si="5"/>
        <v>225</v>
      </c>
      <c r="E361" s="73"/>
      <c r="F361" s="74"/>
    </row>
    <row r="362" spans="1:6">
      <c r="A362" s="95" t="s">
        <v>1421</v>
      </c>
      <c r="B362" s="117" t="s">
        <v>787</v>
      </c>
      <c r="C362" s="122">
        <v>465</v>
      </c>
      <c r="D362" s="97">
        <f t="shared" si="5"/>
        <v>465</v>
      </c>
      <c r="E362" s="73"/>
      <c r="F362" s="74"/>
    </row>
    <row r="363" spans="1:6">
      <c r="A363" s="95" t="s">
        <v>1422</v>
      </c>
      <c r="B363" s="121" t="s">
        <v>788</v>
      </c>
      <c r="C363" s="122">
        <v>75</v>
      </c>
      <c r="D363" s="97">
        <f t="shared" si="5"/>
        <v>75</v>
      </c>
      <c r="E363" s="73"/>
      <c r="F363" s="74"/>
    </row>
    <row r="364" spans="1:6">
      <c r="A364" s="95" t="s">
        <v>1423</v>
      </c>
      <c r="B364" s="121" t="s">
        <v>789</v>
      </c>
      <c r="C364" s="122">
        <v>520</v>
      </c>
      <c r="D364" s="97">
        <f t="shared" si="5"/>
        <v>520</v>
      </c>
      <c r="E364" s="73"/>
      <c r="F364" s="74"/>
    </row>
    <row r="365" spans="1:6">
      <c r="A365" s="95" t="s">
        <v>1424</v>
      </c>
      <c r="B365" s="119" t="s">
        <v>790</v>
      </c>
      <c r="C365" s="122">
        <v>50</v>
      </c>
      <c r="D365" s="97">
        <f t="shared" si="5"/>
        <v>50</v>
      </c>
      <c r="E365" s="73"/>
      <c r="F365" s="74"/>
    </row>
    <row r="366" spans="1:6">
      <c r="A366" s="95" t="s">
        <v>1425</v>
      </c>
      <c r="B366" s="121" t="s">
        <v>791</v>
      </c>
      <c r="C366" s="122">
        <v>50</v>
      </c>
      <c r="D366" s="97">
        <f t="shared" si="5"/>
        <v>50</v>
      </c>
      <c r="E366" s="73"/>
      <c r="F366" s="74"/>
    </row>
    <row r="367" spans="1:6" ht="27.6">
      <c r="A367" s="95" t="s">
        <v>1426</v>
      </c>
      <c r="B367" s="91" t="s">
        <v>792</v>
      </c>
      <c r="C367" s="122">
        <v>195</v>
      </c>
      <c r="D367" s="97">
        <f t="shared" si="5"/>
        <v>195</v>
      </c>
      <c r="E367" s="73"/>
      <c r="F367" s="74"/>
    </row>
    <row r="368" spans="1:6">
      <c r="A368" s="95" t="s">
        <v>1427</v>
      </c>
      <c r="B368" s="91" t="s">
        <v>793</v>
      </c>
      <c r="C368" s="122">
        <v>195</v>
      </c>
      <c r="D368" s="97">
        <f t="shared" si="5"/>
        <v>195</v>
      </c>
      <c r="E368" s="73"/>
      <c r="F368" s="74"/>
    </row>
    <row r="369" spans="1:6">
      <c r="A369" s="95" t="s">
        <v>1428</v>
      </c>
      <c r="B369" s="119" t="s">
        <v>794</v>
      </c>
      <c r="C369" s="122">
        <v>300</v>
      </c>
      <c r="D369" s="97">
        <f t="shared" si="5"/>
        <v>300</v>
      </c>
      <c r="E369" s="73"/>
      <c r="F369" s="74"/>
    </row>
    <row r="370" spans="1:6">
      <c r="A370" s="95" t="s">
        <v>1429</v>
      </c>
      <c r="B370" s="121" t="s">
        <v>795</v>
      </c>
      <c r="C370" s="99">
        <v>85</v>
      </c>
      <c r="D370" s="97">
        <f t="shared" si="5"/>
        <v>85</v>
      </c>
      <c r="E370" s="73"/>
      <c r="F370" s="74"/>
    </row>
    <row r="371" spans="1:6">
      <c r="A371" s="95" t="s">
        <v>1430</v>
      </c>
      <c r="B371" s="91" t="s">
        <v>796</v>
      </c>
      <c r="C371" s="99">
        <v>195</v>
      </c>
      <c r="D371" s="97">
        <f t="shared" si="5"/>
        <v>195</v>
      </c>
      <c r="E371" s="73"/>
      <c r="F371" s="74"/>
    </row>
    <row r="372" spans="1:6" ht="27.6">
      <c r="A372" s="95" t="s">
        <v>1431</v>
      </c>
      <c r="B372" s="91" t="s">
        <v>797</v>
      </c>
      <c r="C372" s="99">
        <v>195</v>
      </c>
      <c r="D372" s="97">
        <f t="shared" si="5"/>
        <v>195</v>
      </c>
      <c r="E372" s="73"/>
      <c r="F372" s="74"/>
    </row>
    <row r="373" spans="1:6">
      <c r="A373" s="95" t="s">
        <v>1432</v>
      </c>
      <c r="B373" s="121" t="s">
        <v>798</v>
      </c>
      <c r="C373" s="99">
        <v>505</v>
      </c>
      <c r="D373" s="97">
        <f t="shared" si="5"/>
        <v>505</v>
      </c>
      <c r="E373" s="73"/>
      <c r="F373" s="74"/>
    </row>
    <row r="374" spans="1:6">
      <c r="A374" s="95" t="s">
        <v>1433</v>
      </c>
      <c r="B374" s="119" t="s">
        <v>799</v>
      </c>
      <c r="C374" s="99">
        <v>195</v>
      </c>
      <c r="D374" s="97">
        <f t="shared" si="5"/>
        <v>195</v>
      </c>
      <c r="E374" s="73"/>
      <c r="F374" s="74"/>
    </row>
    <row r="375" spans="1:6">
      <c r="A375" s="95" t="s">
        <v>1434</v>
      </c>
      <c r="B375" s="119" t="s">
        <v>800</v>
      </c>
      <c r="C375" s="99">
        <v>215</v>
      </c>
      <c r="D375" s="97">
        <f t="shared" ref="D375:D438" si="6">C375</f>
        <v>215</v>
      </c>
      <c r="E375" s="73"/>
      <c r="F375" s="74"/>
    </row>
    <row r="376" spans="1:6">
      <c r="A376" s="95" t="s">
        <v>1435</v>
      </c>
      <c r="B376" s="119" t="s">
        <v>801</v>
      </c>
      <c r="C376" s="99">
        <v>90</v>
      </c>
      <c r="D376" s="97">
        <f t="shared" si="6"/>
        <v>90</v>
      </c>
      <c r="E376" s="73"/>
      <c r="F376" s="74"/>
    </row>
    <row r="377" spans="1:6">
      <c r="A377" s="95" t="s">
        <v>1436</v>
      </c>
      <c r="B377" s="119" t="s">
        <v>802</v>
      </c>
      <c r="C377" s="99">
        <v>150</v>
      </c>
      <c r="D377" s="97">
        <f t="shared" si="6"/>
        <v>150</v>
      </c>
      <c r="E377" s="73"/>
      <c r="F377" s="74"/>
    </row>
    <row r="378" spans="1:6">
      <c r="A378" s="95" t="s">
        <v>1437</v>
      </c>
      <c r="B378" s="119" t="s">
        <v>803</v>
      </c>
      <c r="C378" s="99">
        <v>390</v>
      </c>
      <c r="D378" s="97">
        <f t="shared" si="6"/>
        <v>390</v>
      </c>
      <c r="E378" s="73"/>
      <c r="F378" s="74"/>
    </row>
    <row r="379" spans="1:6">
      <c r="A379" s="95" t="s">
        <v>1438</v>
      </c>
      <c r="B379" s="119" t="s">
        <v>804</v>
      </c>
      <c r="C379" s="99">
        <v>195</v>
      </c>
      <c r="D379" s="97">
        <f t="shared" si="6"/>
        <v>195</v>
      </c>
      <c r="E379" s="73"/>
      <c r="F379" s="74"/>
    </row>
    <row r="380" spans="1:6">
      <c r="A380" s="95" t="s">
        <v>1439</v>
      </c>
      <c r="B380" s="119" t="s">
        <v>805</v>
      </c>
      <c r="C380" s="99">
        <v>90</v>
      </c>
      <c r="D380" s="97">
        <f t="shared" si="6"/>
        <v>90</v>
      </c>
      <c r="E380" s="73"/>
      <c r="F380" s="74"/>
    </row>
    <row r="381" spans="1:6">
      <c r="A381" s="95" t="s">
        <v>1440</v>
      </c>
      <c r="B381" s="119" t="s">
        <v>806</v>
      </c>
      <c r="C381" s="99">
        <v>195</v>
      </c>
      <c r="D381" s="97">
        <f t="shared" si="6"/>
        <v>195</v>
      </c>
      <c r="E381" s="73"/>
      <c r="F381" s="74"/>
    </row>
    <row r="382" spans="1:6">
      <c r="A382" s="95" t="s">
        <v>1441</v>
      </c>
      <c r="B382" s="119" t="s">
        <v>807</v>
      </c>
      <c r="C382" s="99">
        <v>204</v>
      </c>
      <c r="D382" s="97">
        <f t="shared" si="6"/>
        <v>204</v>
      </c>
      <c r="E382" s="73"/>
      <c r="F382" s="74"/>
    </row>
    <row r="383" spans="1:6">
      <c r="A383" s="95" t="s">
        <v>1442</v>
      </c>
      <c r="B383" s="119" t="s">
        <v>808</v>
      </c>
      <c r="C383" s="99">
        <v>195</v>
      </c>
      <c r="D383" s="97">
        <f t="shared" si="6"/>
        <v>195</v>
      </c>
      <c r="E383" s="73"/>
      <c r="F383" s="74"/>
    </row>
    <row r="384" spans="1:6">
      <c r="A384" s="95" t="s">
        <v>1443</v>
      </c>
      <c r="B384" s="91" t="s">
        <v>809</v>
      </c>
      <c r="C384" s="99">
        <v>195</v>
      </c>
      <c r="D384" s="97">
        <f t="shared" si="6"/>
        <v>195</v>
      </c>
      <c r="E384" s="73"/>
      <c r="F384" s="74"/>
    </row>
    <row r="385" spans="1:6">
      <c r="A385" s="95" t="s">
        <v>1444</v>
      </c>
      <c r="B385" s="119" t="s">
        <v>810</v>
      </c>
      <c r="C385" s="99">
        <v>205</v>
      </c>
      <c r="D385" s="97">
        <f t="shared" si="6"/>
        <v>205</v>
      </c>
      <c r="E385" s="73"/>
      <c r="F385" s="74"/>
    </row>
    <row r="386" spans="1:6">
      <c r="A386" s="95" t="s">
        <v>1445</v>
      </c>
      <c r="B386" s="91" t="s">
        <v>811</v>
      </c>
      <c r="C386" s="99">
        <v>350</v>
      </c>
      <c r="D386" s="97">
        <f t="shared" si="6"/>
        <v>350</v>
      </c>
      <c r="E386" s="73"/>
      <c r="F386" s="74"/>
    </row>
    <row r="387" spans="1:6">
      <c r="A387" s="95"/>
      <c r="B387" s="91" t="s">
        <v>812</v>
      </c>
      <c r="C387" s="99">
        <v>195</v>
      </c>
      <c r="D387" s="97">
        <f t="shared" si="6"/>
        <v>195</v>
      </c>
      <c r="E387" s="73"/>
      <c r="F387" s="74"/>
    </row>
    <row r="388" spans="1:6" ht="27.6">
      <c r="A388" s="95"/>
      <c r="B388" s="91" t="s">
        <v>813</v>
      </c>
      <c r="C388" s="99">
        <v>195</v>
      </c>
      <c r="D388" s="97">
        <f t="shared" si="6"/>
        <v>195</v>
      </c>
      <c r="E388" s="73"/>
      <c r="F388" s="74"/>
    </row>
    <row r="389" spans="1:6" ht="27.6">
      <c r="A389" s="95">
        <f>A386+1</f>
        <v>398</v>
      </c>
      <c r="B389" s="91" t="s">
        <v>814</v>
      </c>
      <c r="C389" s="99">
        <v>295</v>
      </c>
      <c r="D389" s="97">
        <f t="shared" si="6"/>
        <v>295</v>
      </c>
      <c r="E389" s="73"/>
      <c r="F389" s="74"/>
    </row>
    <row r="390" spans="1:6">
      <c r="A390" s="95">
        <f>A389+1</f>
        <v>399</v>
      </c>
      <c r="B390" s="119" t="s">
        <v>815</v>
      </c>
      <c r="C390" s="99">
        <v>420</v>
      </c>
      <c r="D390" s="97">
        <f t="shared" si="6"/>
        <v>420</v>
      </c>
      <c r="E390" s="73"/>
      <c r="F390" s="74"/>
    </row>
    <row r="391" spans="1:6">
      <c r="A391" s="95">
        <f t="shared" ref="A391:A393" si="7">A390+1</f>
        <v>400</v>
      </c>
      <c r="B391" s="121" t="s">
        <v>816</v>
      </c>
      <c r="C391" s="99">
        <v>400</v>
      </c>
      <c r="D391" s="97">
        <f t="shared" si="6"/>
        <v>400</v>
      </c>
      <c r="E391" s="73"/>
      <c r="F391" s="74"/>
    </row>
    <row r="392" spans="1:6">
      <c r="A392" s="95">
        <f t="shared" si="7"/>
        <v>401</v>
      </c>
      <c r="B392" s="119" t="s">
        <v>817</v>
      </c>
      <c r="C392" s="99">
        <v>390</v>
      </c>
      <c r="D392" s="97">
        <f t="shared" si="6"/>
        <v>390</v>
      </c>
      <c r="E392" s="73"/>
      <c r="F392" s="74"/>
    </row>
    <row r="393" spans="1:6">
      <c r="A393" s="95">
        <f t="shared" si="7"/>
        <v>402</v>
      </c>
      <c r="B393" s="119" t="s">
        <v>818</v>
      </c>
      <c r="C393" s="99">
        <v>390</v>
      </c>
      <c r="D393" s="97">
        <f t="shared" si="6"/>
        <v>390</v>
      </c>
      <c r="E393" s="73"/>
      <c r="F393" s="74"/>
    </row>
    <row r="394" spans="1:6">
      <c r="A394" s="95"/>
      <c r="B394" s="119" t="s">
        <v>819</v>
      </c>
      <c r="C394" s="99">
        <v>295</v>
      </c>
      <c r="D394" s="97">
        <f t="shared" si="6"/>
        <v>295</v>
      </c>
      <c r="E394" s="73"/>
      <c r="F394" s="74"/>
    </row>
    <row r="395" spans="1:6">
      <c r="A395" s="95"/>
      <c r="B395" s="119" t="s">
        <v>820</v>
      </c>
      <c r="C395" s="99">
        <v>560</v>
      </c>
      <c r="D395" s="97">
        <f t="shared" si="6"/>
        <v>560</v>
      </c>
      <c r="E395" s="73"/>
      <c r="F395" s="74"/>
    </row>
    <row r="396" spans="1:6">
      <c r="A396" s="95">
        <f>A393+1</f>
        <v>403</v>
      </c>
      <c r="B396" s="117" t="s">
        <v>821</v>
      </c>
      <c r="C396" s="133">
        <v>381</v>
      </c>
      <c r="D396" s="97">
        <f t="shared" si="6"/>
        <v>381</v>
      </c>
      <c r="E396" s="73"/>
      <c r="F396" s="74"/>
    </row>
    <row r="397" spans="1:6">
      <c r="A397" s="95">
        <f>A396+1</f>
        <v>404</v>
      </c>
      <c r="B397" s="117" t="s">
        <v>822</v>
      </c>
      <c r="C397" s="133">
        <v>381</v>
      </c>
      <c r="D397" s="97">
        <f t="shared" si="6"/>
        <v>381</v>
      </c>
      <c r="E397" s="73"/>
      <c r="F397" s="74"/>
    </row>
    <row r="398" spans="1:6">
      <c r="A398" s="95">
        <f t="shared" ref="A398:A408" si="8">A397+1</f>
        <v>405</v>
      </c>
      <c r="B398" s="117" t="s">
        <v>823</v>
      </c>
      <c r="C398" s="99">
        <v>371</v>
      </c>
      <c r="D398" s="97">
        <f t="shared" si="6"/>
        <v>371</v>
      </c>
      <c r="E398" s="73"/>
      <c r="F398" s="74"/>
    </row>
    <row r="399" spans="1:6">
      <c r="A399" s="95">
        <f t="shared" si="8"/>
        <v>406</v>
      </c>
      <c r="B399" s="117" t="s">
        <v>824</v>
      </c>
      <c r="C399" s="99">
        <v>361</v>
      </c>
      <c r="D399" s="97">
        <f t="shared" si="6"/>
        <v>361</v>
      </c>
      <c r="E399" s="73"/>
      <c r="F399" s="74"/>
    </row>
    <row r="400" spans="1:6">
      <c r="A400" s="95">
        <f t="shared" si="8"/>
        <v>407</v>
      </c>
      <c r="B400" s="117" t="s">
        <v>825</v>
      </c>
      <c r="C400" s="99">
        <v>351</v>
      </c>
      <c r="D400" s="97">
        <f t="shared" si="6"/>
        <v>351</v>
      </c>
      <c r="E400" s="73"/>
      <c r="F400" s="74"/>
    </row>
    <row r="401" spans="1:6">
      <c r="A401" s="95">
        <f t="shared" si="8"/>
        <v>408</v>
      </c>
      <c r="B401" s="117" t="s">
        <v>826</v>
      </c>
      <c r="C401" s="99">
        <v>351</v>
      </c>
      <c r="D401" s="97">
        <f t="shared" si="6"/>
        <v>351</v>
      </c>
      <c r="E401" s="73"/>
      <c r="F401" s="74"/>
    </row>
    <row r="402" spans="1:6">
      <c r="A402" s="95">
        <f t="shared" si="8"/>
        <v>409</v>
      </c>
      <c r="B402" s="117" t="s">
        <v>827</v>
      </c>
      <c r="C402" s="99">
        <v>361</v>
      </c>
      <c r="D402" s="97">
        <f t="shared" si="6"/>
        <v>361</v>
      </c>
      <c r="E402" s="73"/>
      <c r="F402" s="74"/>
    </row>
    <row r="403" spans="1:6">
      <c r="A403" s="95">
        <f t="shared" si="8"/>
        <v>410</v>
      </c>
      <c r="B403" s="117" t="s">
        <v>828</v>
      </c>
      <c r="C403" s="99">
        <v>361</v>
      </c>
      <c r="D403" s="97">
        <f t="shared" si="6"/>
        <v>361</v>
      </c>
      <c r="E403" s="73"/>
      <c r="F403" s="74"/>
    </row>
    <row r="404" spans="1:6">
      <c r="A404" s="95">
        <f t="shared" si="8"/>
        <v>411</v>
      </c>
      <c r="B404" s="117" t="s">
        <v>829</v>
      </c>
      <c r="C404" s="99">
        <v>361</v>
      </c>
      <c r="D404" s="97">
        <f t="shared" si="6"/>
        <v>361</v>
      </c>
      <c r="E404" s="73"/>
      <c r="F404" s="74"/>
    </row>
    <row r="405" spans="1:6">
      <c r="A405" s="95">
        <f t="shared" si="8"/>
        <v>412</v>
      </c>
      <c r="B405" s="117" t="s">
        <v>830</v>
      </c>
      <c r="C405" s="99">
        <v>361</v>
      </c>
      <c r="D405" s="97">
        <f t="shared" si="6"/>
        <v>361</v>
      </c>
      <c r="E405" s="73"/>
      <c r="F405" s="74"/>
    </row>
    <row r="406" spans="1:6">
      <c r="A406" s="95">
        <f t="shared" si="8"/>
        <v>413</v>
      </c>
      <c r="B406" s="117" t="s">
        <v>831</v>
      </c>
      <c r="C406" s="99">
        <v>361</v>
      </c>
      <c r="D406" s="97">
        <f t="shared" si="6"/>
        <v>361</v>
      </c>
      <c r="E406" s="73"/>
      <c r="F406" s="74"/>
    </row>
    <row r="407" spans="1:6">
      <c r="A407" s="95">
        <f t="shared" si="8"/>
        <v>414</v>
      </c>
      <c r="B407" s="117" t="s">
        <v>832</v>
      </c>
      <c r="C407" s="99">
        <v>361</v>
      </c>
      <c r="D407" s="97">
        <f t="shared" si="6"/>
        <v>361</v>
      </c>
      <c r="E407" s="73"/>
      <c r="F407" s="74"/>
    </row>
    <row r="408" spans="1:6">
      <c r="A408" s="95">
        <f t="shared" si="8"/>
        <v>415</v>
      </c>
      <c r="B408" s="117" t="s">
        <v>833</v>
      </c>
      <c r="C408" s="99">
        <v>361</v>
      </c>
      <c r="D408" s="97">
        <f t="shared" si="6"/>
        <v>361</v>
      </c>
      <c r="E408" s="73"/>
      <c r="F408" s="74"/>
    </row>
    <row r="409" spans="1:6">
      <c r="A409" s="95"/>
      <c r="B409" s="117" t="s">
        <v>834</v>
      </c>
      <c r="C409" s="99">
        <v>692</v>
      </c>
      <c r="D409" s="97">
        <f t="shared" si="6"/>
        <v>692</v>
      </c>
      <c r="E409" s="73"/>
      <c r="F409" s="74"/>
    </row>
    <row r="410" spans="1:6">
      <c r="A410" s="95"/>
      <c r="B410" s="117" t="s">
        <v>835</v>
      </c>
      <c r="C410" s="99">
        <v>757</v>
      </c>
      <c r="D410" s="97">
        <f t="shared" si="6"/>
        <v>757</v>
      </c>
      <c r="E410" s="73"/>
      <c r="F410" s="74"/>
    </row>
    <row r="411" spans="1:6">
      <c r="A411" s="95">
        <f>A408+1</f>
        <v>416</v>
      </c>
      <c r="B411" s="117" t="s">
        <v>836</v>
      </c>
      <c r="C411" s="133">
        <v>304</v>
      </c>
      <c r="D411" s="97">
        <f t="shared" si="6"/>
        <v>304</v>
      </c>
      <c r="E411" s="73"/>
      <c r="F411" s="74"/>
    </row>
    <row r="412" spans="1:6" ht="27.6">
      <c r="A412" s="95">
        <f>A411+1</f>
        <v>417</v>
      </c>
      <c r="B412" s="123" t="s">
        <v>451</v>
      </c>
      <c r="C412" s="133">
        <v>1200</v>
      </c>
      <c r="D412" s="97">
        <f t="shared" si="6"/>
        <v>1200</v>
      </c>
      <c r="E412" s="73"/>
      <c r="F412" s="74"/>
    </row>
    <row r="413" spans="1:6" ht="27.6">
      <c r="A413" s="95">
        <f t="shared" ref="A413:A476" si="9">A412+1</f>
        <v>418</v>
      </c>
      <c r="B413" s="123" t="s">
        <v>452</v>
      </c>
      <c r="C413" s="99">
        <v>2000</v>
      </c>
      <c r="D413" s="97">
        <f t="shared" si="6"/>
        <v>2000</v>
      </c>
      <c r="E413" s="73"/>
      <c r="F413" s="74"/>
    </row>
    <row r="414" spans="1:6" ht="27.6">
      <c r="A414" s="95">
        <f t="shared" si="9"/>
        <v>419</v>
      </c>
      <c r="B414" s="123" t="s">
        <v>453</v>
      </c>
      <c r="C414" s="99">
        <v>2200</v>
      </c>
      <c r="D414" s="97">
        <f t="shared" si="6"/>
        <v>2200</v>
      </c>
      <c r="E414" s="73"/>
      <c r="F414" s="74"/>
    </row>
    <row r="415" spans="1:6" ht="27.6">
      <c r="A415" s="95">
        <f t="shared" si="9"/>
        <v>420</v>
      </c>
      <c r="B415" s="123" t="s">
        <v>455</v>
      </c>
      <c r="C415" s="99">
        <v>880</v>
      </c>
      <c r="D415" s="97">
        <f t="shared" si="6"/>
        <v>880</v>
      </c>
      <c r="E415" s="73"/>
      <c r="F415" s="74"/>
    </row>
    <row r="416" spans="1:6" ht="27.6">
      <c r="A416" s="95">
        <f t="shared" si="9"/>
        <v>421</v>
      </c>
      <c r="B416" s="123" t="s">
        <v>456</v>
      </c>
      <c r="C416" s="99">
        <v>1000</v>
      </c>
      <c r="D416" s="97">
        <f t="shared" si="6"/>
        <v>1000</v>
      </c>
      <c r="E416" s="73"/>
      <c r="F416" s="74"/>
    </row>
    <row r="417" spans="1:6" ht="27.6">
      <c r="A417" s="95">
        <f t="shared" si="9"/>
        <v>422</v>
      </c>
      <c r="B417" s="123" t="s">
        <v>457</v>
      </c>
      <c r="C417" s="99">
        <v>1100</v>
      </c>
      <c r="D417" s="97">
        <f t="shared" si="6"/>
        <v>1100</v>
      </c>
      <c r="E417" s="73"/>
      <c r="F417" s="74"/>
    </row>
    <row r="418" spans="1:6" ht="27.6">
      <c r="A418" s="95">
        <f t="shared" si="9"/>
        <v>423</v>
      </c>
      <c r="B418" s="123" t="s">
        <v>458</v>
      </c>
      <c r="C418" s="99">
        <v>1100</v>
      </c>
      <c r="D418" s="97">
        <f t="shared" si="6"/>
        <v>1100</v>
      </c>
      <c r="E418" s="73"/>
      <c r="F418" s="74"/>
    </row>
    <row r="419" spans="1:6" ht="27.6">
      <c r="A419" s="95">
        <f t="shared" si="9"/>
        <v>424</v>
      </c>
      <c r="B419" s="123" t="s">
        <v>459</v>
      </c>
      <c r="C419" s="99">
        <v>1200</v>
      </c>
      <c r="D419" s="97">
        <f t="shared" si="6"/>
        <v>1200</v>
      </c>
      <c r="E419" s="73"/>
      <c r="F419" s="74"/>
    </row>
    <row r="420" spans="1:6" ht="27.6">
      <c r="A420" s="95">
        <f t="shared" si="9"/>
        <v>425</v>
      </c>
      <c r="B420" s="123" t="s">
        <v>460</v>
      </c>
      <c r="C420" s="99">
        <v>2000</v>
      </c>
      <c r="D420" s="97">
        <f t="shared" si="6"/>
        <v>2000</v>
      </c>
      <c r="E420" s="73"/>
      <c r="F420" s="74"/>
    </row>
    <row r="421" spans="1:6" ht="27.6">
      <c r="A421" s="95">
        <f t="shared" si="9"/>
        <v>426</v>
      </c>
      <c r="B421" s="123" t="s">
        <v>461</v>
      </c>
      <c r="C421" s="99">
        <v>2200</v>
      </c>
      <c r="D421" s="97">
        <f t="shared" si="6"/>
        <v>2200</v>
      </c>
      <c r="E421" s="73"/>
      <c r="F421" s="74"/>
    </row>
    <row r="422" spans="1:6" ht="27.6">
      <c r="A422" s="95">
        <f t="shared" si="9"/>
        <v>427</v>
      </c>
      <c r="B422" s="123" t="s">
        <v>463</v>
      </c>
      <c r="C422" s="99">
        <v>880</v>
      </c>
      <c r="D422" s="97">
        <f t="shared" si="6"/>
        <v>880</v>
      </c>
      <c r="E422" s="73"/>
      <c r="F422" s="74"/>
    </row>
    <row r="423" spans="1:6">
      <c r="A423" s="95">
        <f t="shared" si="9"/>
        <v>428</v>
      </c>
      <c r="B423" s="123" t="s">
        <v>464</v>
      </c>
      <c r="C423" s="99">
        <v>1000</v>
      </c>
      <c r="D423" s="97">
        <f t="shared" si="6"/>
        <v>1000</v>
      </c>
      <c r="E423" s="73"/>
      <c r="F423" s="74"/>
    </row>
    <row r="424" spans="1:6" ht="27.6">
      <c r="A424" s="95">
        <f t="shared" si="9"/>
        <v>429</v>
      </c>
      <c r="B424" s="123" t="s">
        <v>465</v>
      </c>
      <c r="C424" s="99">
        <v>1100</v>
      </c>
      <c r="D424" s="97">
        <f t="shared" si="6"/>
        <v>1100</v>
      </c>
      <c r="E424" s="73"/>
      <c r="F424" s="74"/>
    </row>
    <row r="425" spans="1:6">
      <c r="A425" s="95">
        <f t="shared" si="9"/>
        <v>430</v>
      </c>
      <c r="B425" s="123" t="s">
        <v>466</v>
      </c>
      <c r="C425" s="99">
        <v>1100</v>
      </c>
      <c r="D425" s="97">
        <f t="shared" si="6"/>
        <v>1100</v>
      </c>
      <c r="E425" s="73"/>
      <c r="F425" s="74"/>
    </row>
    <row r="426" spans="1:6" ht="27.6">
      <c r="A426" s="95">
        <f t="shared" si="9"/>
        <v>431</v>
      </c>
      <c r="B426" s="123" t="s">
        <v>467</v>
      </c>
      <c r="C426" s="99">
        <v>1200</v>
      </c>
      <c r="D426" s="97">
        <f t="shared" si="6"/>
        <v>1200</v>
      </c>
      <c r="E426" s="73"/>
      <c r="F426" s="74"/>
    </row>
    <row r="427" spans="1:6" ht="27.6">
      <c r="A427" s="95">
        <f t="shared" si="9"/>
        <v>432</v>
      </c>
      <c r="B427" s="123" t="s">
        <v>468</v>
      </c>
      <c r="C427" s="99">
        <v>2000</v>
      </c>
      <c r="D427" s="97">
        <f t="shared" si="6"/>
        <v>2000</v>
      </c>
      <c r="E427" s="73"/>
      <c r="F427" s="74"/>
    </row>
    <row r="428" spans="1:6" ht="27.6">
      <c r="A428" s="95">
        <f t="shared" si="9"/>
        <v>433</v>
      </c>
      <c r="B428" s="123" t="s">
        <v>469</v>
      </c>
      <c r="C428" s="99">
        <v>2200</v>
      </c>
      <c r="D428" s="97">
        <f t="shared" si="6"/>
        <v>2200</v>
      </c>
      <c r="E428" s="73"/>
      <c r="F428" s="74"/>
    </row>
    <row r="429" spans="1:6" ht="27.6">
      <c r="A429" s="95">
        <f t="shared" si="9"/>
        <v>434</v>
      </c>
      <c r="B429" s="123" t="s">
        <v>475</v>
      </c>
      <c r="C429" s="99">
        <v>2100</v>
      </c>
      <c r="D429" s="97">
        <f t="shared" si="6"/>
        <v>2100</v>
      </c>
      <c r="E429" s="73"/>
      <c r="F429" s="74"/>
    </row>
    <row r="430" spans="1:6">
      <c r="A430" s="95">
        <f t="shared" si="9"/>
        <v>435</v>
      </c>
      <c r="B430" s="123" t="s">
        <v>476</v>
      </c>
      <c r="C430" s="99">
        <v>2200</v>
      </c>
      <c r="D430" s="97">
        <f t="shared" si="6"/>
        <v>2200</v>
      </c>
      <c r="E430" s="73"/>
      <c r="F430" s="74"/>
    </row>
    <row r="431" spans="1:6" ht="27.6">
      <c r="A431" s="95">
        <f t="shared" si="9"/>
        <v>436</v>
      </c>
      <c r="B431" s="123" t="s">
        <v>477</v>
      </c>
      <c r="C431" s="99">
        <v>2400</v>
      </c>
      <c r="D431" s="97">
        <f t="shared" si="6"/>
        <v>2400</v>
      </c>
      <c r="E431" s="73"/>
      <c r="F431" s="74"/>
    </row>
    <row r="432" spans="1:6">
      <c r="A432" s="95">
        <f t="shared" si="9"/>
        <v>437</v>
      </c>
      <c r="B432" s="123" t="s">
        <v>478</v>
      </c>
      <c r="C432" s="99">
        <v>2500</v>
      </c>
      <c r="D432" s="97">
        <f t="shared" si="6"/>
        <v>2500</v>
      </c>
      <c r="E432" s="73"/>
      <c r="F432" s="74"/>
    </row>
    <row r="433" spans="1:6" ht="27.6">
      <c r="A433" s="95">
        <f t="shared" si="9"/>
        <v>438</v>
      </c>
      <c r="B433" s="123" t="s">
        <v>479</v>
      </c>
      <c r="C433" s="99">
        <v>2600</v>
      </c>
      <c r="D433" s="97">
        <f t="shared" si="6"/>
        <v>2600</v>
      </c>
      <c r="E433" s="73"/>
      <c r="F433" s="74"/>
    </row>
    <row r="434" spans="1:6" ht="27.6">
      <c r="A434" s="95">
        <f t="shared" si="9"/>
        <v>439</v>
      </c>
      <c r="B434" s="123" t="s">
        <v>480</v>
      </c>
      <c r="C434" s="99">
        <v>5100</v>
      </c>
      <c r="D434" s="97">
        <f t="shared" si="6"/>
        <v>5100</v>
      </c>
      <c r="E434" s="73"/>
      <c r="F434" s="74"/>
    </row>
    <row r="435" spans="1:6" ht="27.6">
      <c r="A435" s="95">
        <f t="shared" si="9"/>
        <v>440</v>
      </c>
      <c r="B435" s="123" t="s">
        <v>481</v>
      </c>
      <c r="C435" s="99">
        <v>5600</v>
      </c>
      <c r="D435" s="97">
        <f t="shared" si="6"/>
        <v>5600</v>
      </c>
      <c r="E435" s="73"/>
      <c r="F435" s="74"/>
    </row>
    <row r="436" spans="1:6" ht="27.6">
      <c r="A436" s="95"/>
      <c r="B436" s="123" t="s">
        <v>483</v>
      </c>
      <c r="C436" s="99">
        <v>880</v>
      </c>
      <c r="D436" s="97">
        <f t="shared" si="6"/>
        <v>880</v>
      </c>
      <c r="E436" s="73"/>
      <c r="F436" s="74"/>
    </row>
    <row r="437" spans="1:6">
      <c r="A437" s="95"/>
      <c r="B437" s="123" t="s">
        <v>484</v>
      </c>
      <c r="C437" s="99">
        <v>1000</v>
      </c>
      <c r="D437" s="97">
        <f t="shared" si="6"/>
        <v>1000</v>
      </c>
      <c r="E437" s="73"/>
      <c r="F437" s="74"/>
    </row>
    <row r="438" spans="1:6" ht="27.6">
      <c r="A438" s="95">
        <f>A435+1</f>
        <v>441</v>
      </c>
      <c r="B438" s="123" t="s">
        <v>485</v>
      </c>
      <c r="C438" s="99">
        <v>1100</v>
      </c>
      <c r="D438" s="97">
        <f t="shared" si="6"/>
        <v>1100</v>
      </c>
      <c r="E438" s="73"/>
      <c r="F438" s="74"/>
    </row>
    <row r="439" spans="1:6">
      <c r="A439" s="95">
        <f t="shared" si="9"/>
        <v>442</v>
      </c>
      <c r="B439" s="123" t="s">
        <v>486</v>
      </c>
      <c r="C439" s="133">
        <v>1100</v>
      </c>
      <c r="D439" s="97">
        <f t="shared" ref="D439:D502" si="10">C439</f>
        <v>1100</v>
      </c>
      <c r="E439" s="73"/>
      <c r="F439" s="74"/>
    </row>
    <row r="440" spans="1:6" ht="27.6">
      <c r="A440" s="95">
        <f t="shared" si="9"/>
        <v>443</v>
      </c>
      <c r="B440" s="123" t="s">
        <v>487</v>
      </c>
      <c r="C440" s="133">
        <v>1200</v>
      </c>
      <c r="D440" s="97">
        <f t="shared" si="10"/>
        <v>1200</v>
      </c>
      <c r="E440" s="73"/>
      <c r="F440" s="74"/>
    </row>
    <row r="441" spans="1:6" ht="27.6">
      <c r="A441" s="95">
        <f t="shared" si="9"/>
        <v>444</v>
      </c>
      <c r="B441" s="123" t="s">
        <v>488</v>
      </c>
      <c r="C441" s="133">
        <v>2000</v>
      </c>
      <c r="D441" s="97">
        <f t="shared" si="10"/>
        <v>2000</v>
      </c>
      <c r="E441" s="73"/>
      <c r="F441" s="74"/>
    </row>
    <row r="442" spans="1:6" ht="27.6">
      <c r="A442" s="95">
        <f t="shared" si="9"/>
        <v>445</v>
      </c>
      <c r="B442" s="123" t="s">
        <v>489</v>
      </c>
      <c r="C442" s="28">
        <v>2200</v>
      </c>
      <c r="D442" s="97">
        <f t="shared" si="10"/>
        <v>2200</v>
      </c>
      <c r="E442" s="73"/>
      <c r="F442" s="74"/>
    </row>
    <row r="443" spans="1:6" ht="27.6">
      <c r="A443" s="95">
        <f t="shared" si="9"/>
        <v>446</v>
      </c>
      <c r="B443" s="123" t="s">
        <v>491</v>
      </c>
      <c r="C443" s="99">
        <v>880</v>
      </c>
      <c r="D443" s="97">
        <f t="shared" si="10"/>
        <v>880</v>
      </c>
      <c r="E443" s="73"/>
      <c r="F443" s="74"/>
    </row>
    <row r="444" spans="1:6">
      <c r="A444" s="95">
        <f t="shared" si="9"/>
        <v>447</v>
      </c>
      <c r="B444" s="123" t="s">
        <v>492</v>
      </c>
      <c r="C444" s="99">
        <v>1000</v>
      </c>
      <c r="D444" s="97">
        <f t="shared" si="10"/>
        <v>1000</v>
      </c>
      <c r="E444" s="73"/>
      <c r="F444" s="74"/>
    </row>
    <row r="445" spans="1:6" ht="27.6">
      <c r="A445" s="95">
        <f t="shared" si="9"/>
        <v>448</v>
      </c>
      <c r="B445" s="123" t="s">
        <v>493</v>
      </c>
      <c r="C445" s="99">
        <v>1100</v>
      </c>
      <c r="D445" s="97">
        <f t="shared" si="10"/>
        <v>1100</v>
      </c>
      <c r="E445" s="73"/>
      <c r="F445" s="74"/>
    </row>
    <row r="446" spans="1:6" ht="27.6">
      <c r="A446" s="95"/>
      <c r="B446" s="123" t="s">
        <v>494</v>
      </c>
      <c r="C446" s="28">
        <v>1100</v>
      </c>
      <c r="D446" s="97">
        <f t="shared" si="10"/>
        <v>1100</v>
      </c>
      <c r="E446" s="73"/>
      <c r="F446" s="74"/>
    </row>
    <row r="447" spans="1:6" ht="27.6">
      <c r="A447" s="95"/>
      <c r="B447" s="123" t="s">
        <v>495</v>
      </c>
      <c r="C447" s="99">
        <v>1200</v>
      </c>
      <c r="D447" s="97">
        <f t="shared" si="10"/>
        <v>1200</v>
      </c>
      <c r="E447" s="73"/>
      <c r="F447" s="74"/>
    </row>
    <row r="448" spans="1:6" ht="27.6">
      <c r="A448" s="95">
        <f>A445+1</f>
        <v>449</v>
      </c>
      <c r="B448" s="123" t="s">
        <v>496</v>
      </c>
      <c r="C448" s="99">
        <v>2000</v>
      </c>
      <c r="D448" s="97">
        <f t="shared" si="10"/>
        <v>2000</v>
      </c>
      <c r="E448" s="73"/>
      <c r="F448" s="74"/>
    </row>
    <row r="449" spans="1:6" ht="27.6">
      <c r="A449" s="95">
        <f t="shared" si="9"/>
        <v>450</v>
      </c>
      <c r="B449" s="123" t="s">
        <v>497</v>
      </c>
      <c r="C449" s="99">
        <v>2200</v>
      </c>
      <c r="D449" s="97">
        <f t="shared" si="10"/>
        <v>2200</v>
      </c>
      <c r="E449" s="73"/>
      <c r="F449" s="74"/>
    </row>
    <row r="450" spans="1:6" ht="27.6">
      <c r="A450" s="95">
        <f t="shared" si="9"/>
        <v>451</v>
      </c>
      <c r="B450" s="123" t="s">
        <v>499</v>
      </c>
      <c r="C450" s="99">
        <v>880</v>
      </c>
      <c r="D450" s="97">
        <f t="shared" si="10"/>
        <v>880</v>
      </c>
      <c r="E450" s="73"/>
      <c r="F450" s="74"/>
    </row>
    <row r="451" spans="1:6">
      <c r="A451" s="95">
        <f t="shared" si="9"/>
        <v>452</v>
      </c>
      <c r="B451" s="123" t="s">
        <v>500</v>
      </c>
      <c r="C451" s="99">
        <v>1000</v>
      </c>
      <c r="D451" s="97">
        <f t="shared" si="10"/>
        <v>1000</v>
      </c>
      <c r="E451" s="73"/>
      <c r="F451" s="74"/>
    </row>
    <row r="452" spans="1:6" ht="27.6">
      <c r="A452" s="95"/>
      <c r="B452" s="123" t="s">
        <v>501</v>
      </c>
      <c r="C452" s="99">
        <v>1100</v>
      </c>
      <c r="D452" s="97">
        <f t="shared" si="10"/>
        <v>1100</v>
      </c>
      <c r="E452" s="73"/>
      <c r="F452" s="74"/>
    </row>
    <row r="453" spans="1:6" ht="27.6">
      <c r="A453" s="95"/>
      <c r="B453" s="123" t="s">
        <v>502</v>
      </c>
      <c r="C453" s="99">
        <v>1100</v>
      </c>
      <c r="D453" s="97">
        <f t="shared" si="10"/>
        <v>1100</v>
      </c>
      <c r="E453" s="73"/>
      <c r="F453" s="74"/>
    </row>
    <row r="454" spans="1:6" ht="27.6">
      <c r="A454" s="95">
        <f>A451+1</f>
        <v>453</v>
      </c>
      <c r="B454" s="123" t="s">
        <v>503</v>
      </c>
      <c r="C454" s="133">
        <v>1200</v>
      </c>
      <c r="D454" s="97">
        <f t="shared" si="10"/>
        <v>1200</v>
      </c>
      <c r="E454" s="73"/>
      <c r="F454" s="74"/>
    </row>
    <row r="455" spans="1:6" ht="27.6">
      <c r="A455" s="95">
        <f t="shared" si="9"/>
        <v>454</v>
      </c>
      <c r="B455" s="123" t="s">
        <v>504</v>
      </c>
      <c r="C455" s="99">
        <v>2000</v>
      </c>
      <c r="D455" s="97">
        <f t="shared" si="10"/>
        <v>2000</v>
      </c>
      <c r="E455" s="73"/>
      <c r="F455" s="74"/>
    </row>
    <row r="456" spans="1:6" ht="27.6">
      <c r="A456" s="95">
        <f t="shared" si="9"/>
        <v>455</v>
      </c>
      <c r="B456" s="123" t="s">
        <v>505</v>
      </c>
      <c r="C456" s="99">
        <v>2200</v>
      </c>
      <c r="D456" s="97">
        <f t="shared" si="10"/>
        <v>2200</v>
      </c>
      <c r="E456" s="73"/>
      <c r="F456" s="74"/>
    </row>
    <row r="457" spans="1:6" ht="27.6">
      <c r="A457" s="95">
        <f t="shared" si="9"/>
        <v>456</v>
      </c>
      <c r="B457" s="123" t="s">
        <v>507</v>
      </c>
      <c r="C457" s="99">
        <v>880</v>
      </c>
      <c r="D457" s="97">
        <f t="shared" si="10"/>
        <v>880</v>
      </c>
      <c r="E457" s="73"/>
      <c r="F457" s="74"/>
    </row>
    <row r="458" spans="1:6">
      <c r="A458" s="95">
        <f t="shared" si="9"/>
        <v>457</v>
      </c>
      <c r="B458" s="123" t="s">
        <v>508</v>
      </c>
      <c r="C458" s="99">
        <v>1000</v>
      </c>
      <c r="D458" s="97">
        <f t="shared" si="10"/>
        <v>1000</v>
      </c>
      <c r="E458" s="73"/>
      <c r="F458" s="74"/>
    </row>
    <row r="459" spans="1:6" ht="27.6">
      <c r="A459" s="95">
        <f t="shared" si="9"/>
        <v>458</v>
      </c>
      <c r="B459" s="123" t="s">
        <v>509</v>
      </c>
      <c r="C459" s="99">
        <v>1100</v>
      </c>
      <c r="D459" s="97">
        <f t="shared" si="10"/>
        <v>1100</v>
      </c>
      <c r="E459" s="73"/>
      <c r="F459" s="74"/>
    </row>
    <row r="460" spans="1:6">
      <c r="A460" s="95">
        <f t="shared" si="9"/>
        <v>459</v>
      </c>
      <c r="B460" s="123" t="s">
        <v>510</v>
      </c>
      <c r="C460" s="99">
        <v>1100</v>
      </c>
      <c r="D460" s="97">
        <f t="shared" si="10"/>
        <v>1100</v>
      </c>
      <c r="E460" s="73"/>
      <c r="F460" s="74"/>
    </row>
    <row r="461" spans="1:6" ht="27.6">
      <c r="A461" s="95"/>
      <c r="B461" s="123" t="s">
        <v>511</v>
      </c>
      <c r="C461" s="99">
        <v>1200</v>
      </c>
      <c r="D461" s="97">
        <f t="shared" si="10"/>
        <v>1200</v>
      </c>
      <c r="E461" s="73"/>
      <c r="F461" s="74"/>
    </row>
    <row r="462" spans="1:6" ht="27.6">
      <c r="A462" s="95"/>
      <c r="B462" s="123" t="s">
        <v>512</v>
      </c>
      <c r="C462" s="99">
        <v>2000</v>
      </c>
      <c r="D462" s="97">
        <f t="shared" si="10"/>
        <v>2000</v>
      </c>
      <c r="E462" s="73"/>
      <c r="F462" s="74"/>
    </row>
    <row r="463" spans="1:6" ht="27.6">
      <c r="A463" s="95">
        <f>A460+1</f>
        <v>460</v>
      </c>
      <c r="B463" s="123" t="s">
        <v>513</v>
      </c>
      <c r="C463" s="99">
        <v>2200</v>
      </c>
      <c r="D463" s="97">
        <f t="shared" si="10"/>
        <v>2200</v>
      </c>
      <c r="E463" s="73"/>
      <c r="F463" s="74"/>
    </row>
    <row r="464" spans="1:6" ht="27.6">
      <c r="A464" s="95">
        <f t="shared" si="9"/>
        <v>461</v>
      </c>
      <c r="B464" s="123" t="s">
        <v>515</v>
      </c>
      <c r="C464" s="134">
        <v>880</v>
      </c>
      <c r="D464" s="97">
        <f t="shared" si="10"/>
        <v>880</v>
      </c>
      <c r="E464" s="73"/>
      <c r="F464" s="74"/>
    </row>
    <row r="465" spans="1:6">
      <c r="A465" s="95">
        <f t="shared" si="9"/>
        <v>462</v>
      </c>
      <c r="B465" s="123" t="s">
        <v>516</v>
      </c>
      <c r="C465" s="134">
        <v>1000</v>
      </c>
      <c r="D465" s="97">
        <f t="shared" si="10"/>
        <v>1000</v>
      </c>
      <c r="E465" s="73"/>
      <c r="F465" s="74"/>
    </row>
    <row r="466" spans="1:6" ht="27.6">
      <c r="A466" s="95">
        <f t="shared" si="9"/>
        <v>463</v>
      </c>
      <c r="B466" s="123" t="s">
        <v>517</v>
      </c>
      <c r="C466" s="97">
        <v>1100</v>
      </c>
      <c r="D466" s="97">
        <f t="shared" si="10"/>
        <v>1100</v>
      </c>
      <c r="E466" s="73"/>
      <c r="F466" s="74"/>
    </row>
    <row r="467" spans="1:6" ht="27.6">
      <c r="A467" s="95"/>
      <c r="B467" s="123" t="s">
        <v>518</v>
      </c>
      <c r="C467" s="99">
        <v>1100</v>
      </c>
      <c r="D467" s="97">
        <f t="shared" si="10"/>
        <v>1100</v>
      </c>
      <c r="E467" s="73"/>
      <c r="F467" s="74"/>
    </row>
    <row r="468" spans="1:6" ht="27.6">
      <c r="A468" s="95"/>
      <c r="B468" s="123" t="s">
        <v>519</v>
      </c>
      <c r="C468" s="99">
        <v>1200</v>
      </c>
      <c r="D468" s="97">
        <f t="shared" si="10"/>
        <v>1200</v>
      </c>
      <c r="E468" s="73"/>
      <c r="F468" s="74"/>
    </row>
    <row r="469" spans="1:6" ht="27.6">
      <c r="A469" s="95">
        <f>A466+1</f>
        <v>464</v>
      </c>
      <c r="B469" s="123" t="s">
        <v>520</v>
      </c>
      <c r="C469" s="133">
        <v>2000</v>
      </c>
      <c r="D469" s="97">
        <f t="shared" si="10"/>
        <v>2000</v>
      </c>
      <c r="E469" s="73"/>
      <c r="F469" s="74"/>
    </row>
    <row r="470" spans="1:6" ht="27.6">
      <c r="A470" s="95">
        <f t="shared" si="9"/>
        <v>465</v>
      </c>
      <c r="B470" s="123" t="s">
        <v>521</v>
      </c>
      <c r="C470" s="133">
        <v>2200</v>
      </c>
      <c r="D470" s="97">
        <f t="shared" si="10"/>
        <v>2200</v>
      </c>
      <c r="E470" s="73"/>
      <c r="F470" s="74"/>
    </row>
    <row r="471" spans="1:6" ht="27.6">
      <c r="A471" s="95">
        <f t="shared" si="9"/>
        <v>466</v>
      </c>
      <c r="B471" s="110" t="s">
        <v>523</v>
      </c>
      <c r="C471" s="99">
        <v>600</v>
      </c>
      <c r="D471" s="97">
        <f t="shared" si="10"/>
        <v>600</v>
      </c>
      <c r="E471" s="73"/>
      <c r="F471" s="74"/>
    </row>
    <row r="472" spans="1:6">
      <c r="A472" s="95">
        <f t="shared" si="9"/>
        <v>467</v>
      </c>
      <c r="B472" s="110" t="s">
        <v>524</v>
      </c>
      <c r="C472" s="99">
        <v>700</v>
      </c>
      <c r="D472" s="97">
        <f t="shared" si="10"/>
        <v>700</v>
      </c>
      <c r="E472" s="73"/>
      <c r="F472" s="74"/>
    </row>
    <row r="473" spans="1:6" ht="27.6">
      <c r="A473" s="95">
        <f t="shared" si="9"/>
        <v>468</v>
      </c>
      <c r="B473" s="110" t="s">
        <v>525</v>
      </c>
      <c r="C473" s="99">
        <v>770</v>
      </c>
      <c r="D473" s="97">
        <f t="shared" si="10"/>
        <v>770</v>
      </c>
      <c r="E473" s="73"/>
      <c r="F473" s="74"/>
    </row>
    <row r="474" spans="1:6">
      <c r="A474" s="95">
        <f t="shared" si="9"/>
        <v>469</v>
      </c>
      <c r="B474" s="110" t="s">
        <v>526</v>
      </c>
      <c r="C474" s="99">
        <v>750</v>
      </c>
      <c r="D474" s="97">
        <f t="shared" si="10"/>
        <v>750</v>
      </c>
      <c r="E474" s="73"/>
      <c r="F474" s="74"/>
    </row>
    <row r="475" spans="1:6" ht="27.6">
      <c r="A475" s="95">
        <f t="shared" si="9"/>
        <v>470</v>
      </c>
      <c r="B475" s="110" t="s">
        <v>527</v>
      </c>
      <c r="C475" s="99">
        <v>825</v>
      </c>
      <c r="D475" s="97">
        <f t="shared" si="10"/>
        <v>825</v>
      </c>
      <c r="E475" s="73"/>
      <c r="F475" s="74"/>
    </row>
    <row r="476" spans="1:6" ht="27.6">
      <c r="A476" s="95">
        <f t="shared" si="9"/>
        <v>471</v>
      </c>
      <c r="B476" s="111" t="s">
        <v>528</v>
      </c>
      <c r="C476" s="99">
        <v>1300</v>
      </c>
      <c r="D476" s="97">
        <f t="shared" si="10"/>
        <v>1300</v>
      </c>
      <c r="E476" s="73"/>
      <c r="F476" s="74"/>
    </row>
    <row r="477" spans="1:6" ht="27.6">
      <c r="A477" s="95">
        <f t="shared" ref="A477:A540" si="11">A476+1</f>
        <v>472</v>
      </c>
      <c r="B477" s="111" t="s">
        <v>529</v>
      </c>
      <c r="C477" s="99">
        <v>1430</v>
      </c>
      <c r="D477" s="97">
        <f t="shared" si="10"/>
        <v>1430</v>
      </c>
      <c r="E477" s="73"/>
      <c r="F477" s="74"/>
    </row>
    <row r="478" spans="1:6" ht="27.6">
      <c r="A478" s="95">
        <f t="shared" si="11"/>
        <v>473</v>
      </c>
      <c r="B478" s="110" t="s">
        <v>530</v>
      </c>
      <c r="C478" s="99">
        <v>550</v>
      </c>
      <c r="D478" s="97">
        <f t="shared" si="10"/>
        <v>550</v>
      </c>
      <c r="E478" s="73"/>
      <c r="F478" s="74"/>
    </row>
    <row r="479" spans="1:6" ht="27.6">
      <c r="A479" s="95">
        <f t="shared" si="11"/>
        <v>474</v>
      </c>
      <c r="B479" s="110" t="s">
        <v>531</v>
      </c>
      <c r="C479" s="99">
        <v>600</v>
      </c>
      <c r="D479" s="97">
        <f t="shared" si="10"/>
        <v>600</v>
      </c>
      <c r="E479" s="73"/>
      <c r="F479" s="74"/>
    </row>
    <row r="480" spans="1:6" ht="27.6">
      <c r="A480" s="95">
        <f t="shared" si="11"/>
        <v>475</v>
      </c>
      <c r="B480" s="110" t="s">
        <v>532</v>
      </c>
      <c r="C480" s="99">
        <v>700</v>
      </c>
      <c r="D480" s="97">
        <f t="shared" si="10"/>
        <v>700</v>
      </c>
      <c r="E480" s="73"/>
      <c r="F480" s="74"/>
    </row>
    <row r="481" spans="1:6" ht="27.6">
      <c r="A481" s="95">
        <f t="shared" si="11"/>
        <v>476</v>
      </c>
      <c r="B481" s="110" t="s">
        <v>533</v>
      </c>
      <c r="C481" s="99">
        <v>770</v>
      </c>
      <c r="D481" s="97">
        <f t="shared" si="10"/>
        <v>770</v>
      </c>
      <c r="E481" s="73"/>
      <c r="F481" s="74"/>
    </row>
    <row r="482" spans="1:6" ht="27.6">
      <c r="A482" s="95">
        <f t="shared" si="11"/>
        <v>477</v>
      </c>
      <c r="B482" s="110" t="s">
        <v>534</v>
      </c>
      <c r="C482" s="99">
        <v>750</v>
      </c>
      <c r="D482" s="97">
        <f t="shared" si="10"/>
        <v>750</v>
      </c>
      <c r="E482" s="73"/>
      <c r="F482" s="74"/>
    </row>
    <row r="483" spans="1:6" ht="27.6">
      <c r="A483" s="95">
        <f t="shared" si="11"/>
        <v>478</v>
      </c>
      <c r="B483" s="110" t="s">
        <v>535</v>
      </c>
      <c r="C483" s="99">
        <v>825</v>
      </c>
      <c r="D483" s="97">
        <f t="shared" si="10"/>
        <v>825</v>
      </c>
      <c r="E483" s="73"/>
      <c r="F483" s="74"/>
    </row>
    <row r="484" spans="1:6" ht="27.6">
      <c r="A484" s="95">
        <f t="shared" si="11"/>
        <v>479</v>
      </c>
      <c r="B484" s="111" t="s">
        <v>536</v>
      </c>
      <c r="C484" s="99">
        <v>1300</v>
      </c>
      <c r="D484" s="97">
        <f t="shared" si="10"/>
        <v>1300</v>
      </c>
      <c r="E484" s="73"/>
      <c r="F484" s="74"/>
    </row>
    <row r="485" spans="1:6" ht="27.6">
      <c r="A485" s="95">
        <f t="shared" si="11"/>
        <v>480</v>
      </c>
      <c r="B485" s="111" t="s">
        <v>537</v>
      </c>
      <c r="C485" s="99">
        <v>1430</v>
      </c>
      <c r="D485" s="97">
        <f t="shared" si="10"/>
        <v>1430</v>
      </c>
      <c r="E485" s="73"/>
      <c r="F485" s="74"/>
    </row>
    <row r="486" spans="1:6">
      <c r="A486" s="95">
        <f t="shared" si="11"/>
        <v>481</v>
      </c>
      <c r="B486" s="110" t="s">
        <v>538</v>
      </c>
      <c r="C486" s="99">
        <v>550</v>
      </c>
      <c r="D486" s="97">
        <f t="shared" si="10"/>
        <v>550</v>
      </c>
      <c r="E486" s="73"/>
      <c r="F486" s="74"/>
    </row>
    <row r="487" spans="1:6" ht="27.6">
      <c r="A487" s="95">
        <f t="shared" si="11"/>
        <v>482</v>
      </c>
      <c r="B487" s="110" t="s">
        <v>539</v>
      </c>
      <c r="C487" s="99">
        <v>600</v>
      </c>
      <c r="D487" s="97">
        <f t="shared" si="10"/>
        <v>600</v>
      </c>
      <c r="E487" s="73"/>
      <c r="F487" s="74"/>
    </row>
    <row r="488" spans="1:6">
      <c r="A488" s="95">
        <f t="shared" si="11"/>
        <v>483</v>
      </c>
      <c r="B488" s="110" t="s">
        <v>540</v>
      </c>
      <c r="C488" s="99">
        <v>700</v>
      </c>
      <c r="D488" s="97">
        <f t="shared" si="10"/>
        <v>700</v>
      </c>
      <c r="E488" s="73"/>
      <c r="F488" s="74"/>
    </row>
    <row r="489" spans="1:6" ht="27.6">
      <c r="A489" s="95">
        <f t="shared" si="11"/>
        <v>484</v>
      </c>
      <c r="B489" s="110" t="s">
        <v>541</v>
      </c>
      <c r="C489" s="99">
        <v>770</v>
      </c>
      <c r="D489" s="97">
        <f t="shared" si="10"/>
        <v>770</v>
      </c>
      <c r="E489" s="73"/>
      <c r="F489" s="74"/>
    </row>
    <row r="490" spans="1:6" ht="27.6">
      <c r="A490" s="95">
        <f t="shared" si="11"/>
        <v>485</v>
      </c>
      <c r="B490" s="110" t="s">
        <v>542</v>
      </c>
      <c r="C490" s="99">
        <v>750</v>
      </c>
      <c r="D490" s="97">
        <f t="shared" si="10"/>
        <v>750</v>
      </c>
      <c r="E490" s="73"/>
      <c r="F490" s="74"/>
    </row>
    <row r="491" spans="1:6" ht="27.6">
      <c r="A491" s="95">
        <f t="shared" si="11"/>
        <v>486</v>
      </c>
      <c r="B491" s="110" t="s">
        <v>543</v>
      </c>
      <c r="C491" s="99">
        <v>825</v>
      </c>
      <c r="D491" s="97">
        <f t="shared" si="10"/>
        <v>825</v>
      </c>
      <c r="E491" s="73"/>
      <c r="F491" s="74"/>
    </row>
    <row r="492" spans="1:6" ht="27.6">
      <c r="A492" s="95">
        <f t="shared" si="11"/>
        <v>487</v>
      </c>
      <c r="B492" s="111" t="s">
        <v>544</v>
      </c>
      <c r="C492" s="99">
        <v>1300</v>
      </c>
      <c r="D492" s="97">
        <f t="shared" si="10"/>
        <v>1300</v>
      </c>
      <c r="E492" s="73"/>
      <c r="F492" s="74"/>
    </row>
    <row r="493" spans="1:6" ht="27.6">
      <c r="A493" s="95">
        <f t="shared" si="11"/>
        <v>488</v>
      </c>
      <c r="B493" s="111" t="s">
        <v>545</v>
      </c>
      <c r="C493" s="99">
        <v>1430</v>
      </c>
      <c r="D493" s="97">
        <f t="shared" si="10"/>
        <v>1430</v>
      </c>
      <c r="E493" s="73"/>
      <c r="F493" s="74"/>
    </row>
    <row r="494" spans="1:6" ht="27.6">
      <c r="A494" s="95">
        <f t="shared" si="11"/>
        <v>489</v>
      </c>
      <c r="B494" s="110" t="s">
        <v>546</v>
      </c>
      <c r="C494" s="99">
        <v>750</v>
      </c>
      <c r="D494" s="97">
        <f t="shared" si="10"/>
        <v>750</v>
      </c>
      <c r="E494" s="73"/>
      <c r="F494" s="74"/>
    </row>
    <row r="495" spans="1:6" ht="27.6">
      <c r="A495" s="95">
        <f t="shared" si="11"/>
        <v>490</v>
      </c>
      <c r="B495" s="110" t="s">
        <v>547</v>
      </c>
      <c r="C495" s="99">
        <v>825</v>
      </c>
      <c r="D495" s="97">
        <f t="shared" si="10"/>
        <v>825</v>
      </c>
      <c r="E495" s="73"/>
      <c r="F495" s="74"/>
    </row>
    <row r="496" spans="1:6" ht="27.6">
      <c r="A496" s="95">
        <f t="shared" si="11"/>
        <v>491</v>
      </c>
      <c r="B496" s="123" t="s">
        <v>548</v>
      </c>
      <c r="C496" s="99">
        <v>550</v>
      </c>
      <c r="D496" s="97">
        <f t="shared" si="10"/>
        <v>550</v>
      </c>
      <c r="E496" s="73"/>
      <c r="F496" s="74"/>
    </row>
    <row r="497" spans="1:6" ht="27.6">
      <c r="A497" s="95">
        <f t="shared" si="11"/>
        <v>492</v>
      </c>
      <c r="B497" s="123" t="s">
        <v>549</v>
      </c>
      <c r="C497" s="99">
        <v>600</v>
      </c>
      <c r="D497" s="97">
        <f t="shared" si="10"/>
        <v>600</v>
      </c>
      <c r="E497" s="73"/>
      <c r="F497" s="74"/>
    </row>
    <row r="498" spans="1:6" ht="27.6">
      <c r="A498" s="95">
        <f t="shared" si="11"/>
        <v>493</v>
      </c>
      <c r="B498" s="123" t="s">
        <v>550</v>
      </c>
      <c r="C498" s="99">
        <v>700</v>
      </c>
      <c r="D498" s="97">
        <f t="shared" si="10"/>
        <v>700</v>
      </c>
      <c r="E498" s="73"/>
      <c r="F498" s="74"/>
    </row>
    <row r="499" spans="1:6" ht="27.6">
      <c r="A499" s="95">
        <f t="shared" si="11"/>
        <v>494</v>
      </c>
      <c r="B499" s="123" t="s">
        <v>550</v>
      </c>
      <c r="C499" s="99">
        <v>770</v>
      </c>
      <c r="D499" s="97">
        <f t="shared" si="10"/>
        <v>770</v>
      </c>
      <c r="E499" s="73"/>
      <c r="F499" s="74"/>
    </row>
    <row r="500" spans="1:6" ht="27.6">
      <c r="A500" s="95">
        <f t="shared" si="11"/>
        <v>495</v>
      </c>
      <c r="B500" s="123" t="s">
        <v>551</v>
      </c>
      <c r="C500" s="99">
        <v>750</v>
      </c>
      <c r="D500" s="97">
        <f t="shared" si="10"/>
        <v>750</v>
      </c>
      <c r="E500" s="73"/>
      <c r="F500" s="74"/>
    </row>
    <row r="501" spans="1:6" ht="27.6">
      <c r="A501" s="95">
        <f t="shared" si="11"/>
        <v>496</v>
      </c>
      <c r="B501" s="123" t="s">
        <v>552</v>
      </c>
      <c r="C501" s="99">
        <v>825</v>
      </c>
      <c r="D501" s="97">
        <f t="shared" si="10"/>
        <v>825</v>
      </c>
      <c r="E501" s="73"/>
      <c r="F501" s="74"/>
    </row>
    <row r="502" spans="1:6" ht="27.6">
      <c r="A502" s="95">
        <f t="shared" si="11"/>
        <v>497</v>
      </c>
      <c r="B502" s="123" t="s">
        <v>553</v>
      </c>
      <c r="C502" s="99">
        <v>1300</v>
      </c>
      <c r="D502" s="97">
        <f t="shared" si="10"/>
        <v>1300</v>
      </c>
      <c r="E502" s="73"/>
      <c r="F502" s="74"/>
    </row>
    <row r="503" spans="1:6" ht="27.6">
      <c r="A503" s="95">
        <f t="shared" si="11"/>
        <v>498</v>
      </c>
      <c r="B503" s="123" t="s">
        <v>554</v>
      </c>
      <c r="C503" s="99">
        <v>1430</v>
      </c>
      <c r="D503" s="97">
        <f t="shared" ref="D503:D566" si="12">C503</f>
        <v>1430</v>
      </c>
      <c r="E503" s="73"/>
      <c r="F503" s="74"/>
    </row>
    <row r="504" spans="1:6" ht="27.6">
      <c r="A504" s="95">
        <f t="shared" si="11"/>
        <v>499</v>
      </c>
      <c r="B504" s="123" t="s">
        <v>555</v>
      </c>
      <c r="C504" s="97">
        <v>550</v>
      </c>
      <c r="D504" s="97">
        <f t="shared" si="12"/>
        <v>550</v>
      </c>
      <c r="E504" s="73"/>
      <c r="F504" s="74"/>
    </row>
    <row r="505" spans="1:6" ht="27.6">
      <c r="A505" s="95">
        <f t="shared" si="11"/>
        <v>500</v>
      </c>
      <c r="B505" s="123" t="s">
        <v>556</v>
      </c>
      <c r="C505" s="97">
        <v>600</v>
      </c>
      <c r="D505" s="97">
        <f t="shared" si="12"/>
        <v>600</v>
      </c>
      <c r="E505" s="73"/>
      <c r="F505" s="74"/>
    </row>
    <row r="506" spans="1:6" ht="27.6">
      <c r="A506" s="95">
        <f t="shared" si="11"/>
        <v>501</v>
      </c>
      <c r="B506" s="123" t="s">
        <v>557</v>
      </c>
      <c r="C506" s="97">
        <v>700</v>
      </c>
      <c r="D506" s="97">
        <f t="shared" si="12"/>
        <v>700</v>
      </c>
      <c r="E506" s="73"/>
      <c r="F506" s="74"/>
    </row>
    <row r="507" spans="1:6" ht="27.6">
      <c r="A507" s="95">
        <f t="shared" si="11"/>
        <v>502</v>
      </c>
      <c r="B507" s="123" t="s">
        <v>558</v>
      </c>
      <c r="C507" s="97">
        <v>770</v>
      </c>
      <c r="D507" s="97">
        <f t="shared" si="12"/>
        <v>770</v>
      </c>
      <c r="E507" s="73"/>
      <c r="F507" s="74"/>
    </row>
    <row r="508" spans="1:6" ht="27.6">
      <c r="A508" s="95">
        <f t="shared" si="11"/>
        <v>503</v>
      </c>
      <c r="B508" s="123" t="s">
        <v>559</v>
      </c>
      <c r="C508" s="97">
        <v>750</v>
      </c>
      <c r="D508" s="97">
        <f t="shared" si="12"/>
        <v>750</v>
      </c>
      <c r="E508" s="73"/>
      <c r="F508" s="74"/>
    </row>
    <row r="509" spans="1:6" ht="27.6">
      <c r="A509" s="95">
        <f t="shared" si="11"/>
        <v>504</v>
      </c>
      <c r="B509" s="123" t="s">
        <v>560</v>
      </c>
      <c r="C509" s="97">
        <v>825</v>
      </c>
      <c r="D509" s="97">
        <f t="shared" si="12"/>
        <v>825</v>
      </c>
      <c r="E509" s="73"/>
      <c r="F509" s="74"/>
    </row>
    <row r="510" spans="1:6" ht="27.6">
      <c r="A510" s="95">
        <f t="shared" si="11"/>
        <v>505</v>
      </c>
      <c r="B510" s="123" t="s">
        <v>561</v>
      </c>
      <c r="C510" s="97">
        <v>1300</v>
      </c>
      <c r="D510" s="97">
        <f t="shared" si="12"/>
        <v>1300</v>
      </c>
      <c r="E510" s="73"/>
      <c r="F510" s="74"/>
    </row>
    <row r="511" spans="1:6" ht="27.6">
      <c r="A511" s="95">
        <f t="shared" si="11"/>
        <v>506</v>
      </c>
      <c r="B511" s="123" t="s">
        <v>562</v>
      </c>
      <c r="C511" s="97">
        <v>1430</v>
      </c>
      <c r="D511" s="97">
        <f t="shared" si="12"/>
        <v>1430</v>
      </c>
      <c r="E511" s="73"/>
      <c r="F511" s="74"/>
    </row>
    <row r="512" spans="1:6" ht="27.6">
      <c r="A512" s="95">
        <f t="shared" si="11"/>
        <v>507</v>
      </c>
      <c r="B512" s="123" t="s">
        <v>563</v>
      </c>
      <c r="C512" s="97">
        <v>550</v>
      </c>
      <c r="D512" s="97">
        <f t="shared" si="12"/>
        <v>550</v>
      </c>
      <c r="E512" s="73"/>
      <c r="F512" s="74"/>
    </row>
    <row r="513" spans="1:6" ht="27.6">
      <c r="A513" s="95">
        <f t="shared" si="11"/>
        <v>508</v>
      </c>
      <c r="B513" s="123" t="s">
        <v>564</v>
      </c>
      <c r="C513" s="97">
        <v>600</v>
      </c>
      <c r="D513" s="97">
        <f t="shared" si="12"/>
        <v>600</v>
      </c>
      <c r="E513" s="73"/>
      <c r="F513" s="74"/>
    </row>
    <row r="514" spans="1:6" ht="27.6">
      <c r="A514" s="95">
        <f t="shared" si="11"/>
        <v>509</v>
      </c>
      <c r="B514" s="123" t="s">
        <v>565</v>
      </c>
      <c r="C514" s="97">
        <v>700</v>
      </c>
      <c r="D514" s="97">
        <f t="shared" si="12"/>
        <v>700</v>
      </c>
      <c r="E514" s="73"/>
      <c r="F514" s="74"/>
    </row>
    <row r="515" spans="1:6" ht="27.6">
      <c r="A515" s="95">
        <f t="shared" si="11"/>
        <v>510</v>
      </c>
      <c r="B515" s="123" t="s">
        <v>566</v>
      </c>
      <c r="C515" s="97">
        <v>770</v>
      </c>
      <c r="D515" s="97">
        <f t="shared" si="12"/>
        <v>770</v>
      </c>
      <c r="E515" s="73"/>
      <c r="F515" s="74"/>
    </row>
    <row r="516" spans="1:6" ht="27.6">
      <c r="A516" s="95">
        <f t="shared" si="11"/>
        <v>511</v>
      </c>
      <c r="B516" s="123" t="s">
        <v>567</v>
      </c>
      <c r="C516" s="97">
        <v>750</v>
      </c>
      <c r="D516" s="97">
        <f t="shared" si="12"/>
        <v>750</v>
      </c>
      <c r="E516" s="73"/>
      <c r="F516" s="74"/>
    </row>
    <row r="517" spans="1:6" ht="27.6">
      <c r="A517" s="95">
        <f t="shared" si="11"/>
        <v>512</v>
      </c>
      <c r="B517" s="123" t="s">
        <v>568</v>
      </c>
      <c r="C517" s="97">
        <v>825</v>
      </c>
      <c r="D517" s="97">
        <f t="shared" si="12"/>
        <v>825</v>
      </c>
      <c r="E517" s="73"/>
      <c r="F517" s="74"/>
    </row>
    <row r="518" spans="1:6" ht="27.6">
      <c r="A518" s="95"/>
      <c r="B518" s="123" t="s">
        <v>569</v>
      </c>
      <c r="C518" s="135">
        <v>1300</v>
      </c>
      <c r="D518" s="97">
        <f t="shared" si="12"/>
        <v>1300</v>
      </c>
      <c r="E518" s="73"/>
      <c r="F518" s="74"/>
    </row>
    <row r="519" spans="1:6" ht="27.6">
      <c r="A519" s="95"/>
      <c r="B519" s="123" t="s">
        <v>570</v>
      </c>
      <c r="C519" s="136">
        <v>1430</v>
      </c>
      <c r="D519" s="97">
        <f t="shared" si="12"/>
        <v>1430</v>
      </c>
      <c r="E519" s="73"/>
      <c r="F519" s="74"/>
    </row>
    <row r="520" spans="1:6" ht="27.6">
      <c r="A520" s="95">
        <f>A517+1</f>
        <v>513</v>
      </c>
      <c r="B520" s="123" t="s">
        <v>571</v>
      </c>
      <c r="C520" s="124">
        <v>550</v>
      </c>
      <c r="D520" s="97">
        <f t="shared" si="12"/>
        <v>550</v>
      </c>
      <c r="E520" s="73"/>
      <c r="F520" s="74"/>
    </row>
    <row r="521" spans="1:6" ht="27.6">
      <c r="A521" s="95">
        <f t="shared" si="11"/>
        <v>514</v>
      </c>
      <c r="B521" s="123" t="s">
        <v>572</v>
      </c>
      <c r="C521" s="124">
        <v>600</v>
      </c>
      <c r="D521" s="97">
        <f t="shared" si="12"/>
        <v>600</v>
      </c>
      <c r="E521" s="73"/>
      <c r="F521" s="74"/>
    </row>
    <row r="522" spans="1:6" ht="27.6">
      <c r="A522" s="95">
        <f t="shared" si="11"/>
        <v>515</v>
      </c>
      <c r="B522" s="123" t="s">
        <v>573</v>
      </c>
      <c r="C522" s="124">
        <v>700</v>
      </c>
      <c r="D522" s="97">
        <f t="shared" si="12"/>
        <v>700</v>
      </c>
      <c r="E522" s="73"/>
      <c r="F522" s="74"/>
    </row>
    <row r="523" spans="1:6" ht="27.6">
      <c r="A523" s="95">
        <f t="shared" si="11"/>
        <v>516</v>
      </c>
      <c r="B523" s="123" t="s">
        <v>574</v>
      </c>
      <c r="C523" s="124">
        <v>770</v>
      </c>
      <c r="D523" s="97">
        <f t="shared" si="12"/>
        <v>770</v>
      </c>
      <c r="E523" s="73"/>
      <c r="F523" s="74"/>
    </row>
    <row r="524" spans="1:6" ht="27.6">
      <c r="A524" s="95">
        <f t="shared" si="11"/>
        <v>517</v>
      </c>
      <c r="B524" s="123" t="s">
        <v>575</v>
      </c>
      <c r="C524" s="124">
        <v>750</v>
      </c>
      <c r="D524" s="97">
        <f t="shared" si="12"/>
        <v>750</v>
      </c>
      <c r="E524" s="73"/>
      <c r="F524" s="74"/>
    </row>
    <row r="525" spans="1:6" ht="27.6">
      <c r="A525" s="95">
        <f t="shared" si="11"/>
        <v>518</v>
      </c>
      <c r="B525" s="123" t="s">
        <v>576</v>
      </c>
      <c r="C525" s="124">
        <v>825</v>
      </c>
      <c r="D525" s="97">
        <f t="shared" si="12"/>
        <v>825</v>
      </c>
      <c r="E525" s="73"/>
      <c r="F525" s="74"/>
    </row>
    <row r="526" spans="1:6" ht="27.6">
      <c r="A526" s="95">
        <f t="shared" si="11"/>
        <v>519</v>
      </c>
      <c r="B526" s="123" t="s">
        <v>577</v>
      </c>
      <c r="C526" s="124">
        <v>1300</v>
      </c>
      <c r="D526" s="97">
        <f t="shared" si="12"/>
        <v>1300</v>
      </c>
      <c r="E526" s="73"/>
      <c r="F526" s="74"/>
    </row>
    <row r="527" spans="1:6" ht="27.6">
      <c r="A527" s="95">
        <f t="shared" si="11"/>
        <v>520</v>
      </c>
      <c r="B527" s="123" t="s">
        <v>578</v>
      </c>
      <c r="C527" s="124">
        <v>1430</v>
      </c>
      <c r="D527" s="97">
        <f t="shared" si="12"/>
        <v>1430</v>
      </c>
      <c r="E527" s="73"/>
      <c r="F527" s="74"/>
    </row>
    <row r="528" spans="1:6">
      <c r="A528" s="95">
        <f t="shared" si="11"/>
        <v>521</v>
      </c>
      <c r="B528" s="123" t="s">
        <v>579</v>
      </c>
      <c r="C528" s="124">
        <v>550</v>
      </c>
      <c r="D528" s="97">
        <f t="shared" si="12"/>
        <v>550</v>
      </c>
      <c r="E528" s="73"/>
      <c r="F528" s="74"/>
    </row>
    <row r="529" spans="1:6" ht="27.6">
      <c r="A529" s="95">
        <f t="shared" si="11"/>
        <v>522</v>
      </c>
      <c r="B529" s="123" t="s">
        <v>580</v>
      </c>
      <c r="C529" s="124">
        <v>600</v>
      </c>
      <c r="D529" s="97">
        <f t="shared" si="12"/>
        <v>600</v>
      </c>
      <c r="E529" s="73"/>
      <c r="F529" s="74"/>
    </row>
    <row r="530" spans="1:6">
      <c r="A530" s="95">
        <f t="shared" si="11"/>
        <v>523</v>
      </c>
      <c r="B530" s="123" t="s">
        <v>581</v>
      </c>
      <c r="C530" s="124">
        <v>700</v>
      </c>
      <c r="D530" s="97">
        <f t="shared" si="12"/>
        <v>700</v>
      </c>
      <c r="E530" s="73"/>
      <c r="F530" s="74"/>
    </row>
    <row r="531" spans="1:6" ht="27.6">
      <c r="A531" s="95">
        <f t="shared" si="11"/>
        <v>524</v>
      </c>
      <c r="B531" s="123" t="s">
        <v>582</v>
      </c>
      <c r="C531" s="124">
        <v>770</v>
      </c>
      <c r="D531" s="97">
        <f t="shared" si="12"/>
        <v>770</v>
      </c>
      <c r="E531" s="73"/>
      <c r="F531" s="74"/>
    </row>
    <row r="532" spans="1:6" ht="27.6">
      <c r="A532" s="95">
        <f t="shared" si="11"/>
        <v>525</v>
      </c>
      <c r="B532" s="123" t="s">
        <v>583</v>
      </c>
      <c r="C532" s="124">
        <v>750</v>
      </c>
      <c r="D532" s="97">
        <f t="shared" si="12"/>
        <v>750</v>
      </c>
      <c r="E532" s="73"/>
      <c r="F532" s="74"/>
    </row>
    <row r="533" spans="1:6" ht="27.6">
      <c r="A533" s="95">
        <f t="shared" si="11"/>
        <v>526</v>
      </c>
      <c r="B533" s="123" t="s">
        <v>584</v>
      </c>
      <c r="C533" s="124">
        <v>825</v>
      </c>
      <c r="D533" s="97">
        <f t="shared" si="12"/>
        <v>825</v>
      </c>
      <c r="E533" s="73"/>
      <c r="F533" s="74"/>
    </row>
    <row r="534" spans="1:6" ht="27.6">
      <c r="A534" s="95">
        <f t="shared" si="11"/>
        <v>527</v>
      </c>
      <c r="B534" s="123" t="s">
        <v>585</v>
      </c>
      <c r="C534" s="124">
        <v>1300</v>
      </c>
      <c r="D534" s="97">
        <f t="shared" si="12"/>
        <v>1300</v>
      </c>
      <c r="E534" s="73"/>
      <c r="F534" s="74"/>
    </row>
    <row r="535" spans="1:6" ht="27.6">
      <c r="A535" s="95">
        <f t="shared" si="11"/>
        <v>528</v>
      </c>
      <c r="B535" s="123" t="s">
        <v>586</v>
      </c>
      <c r="C535" s="124">
        <v>1430</v>
      </c>
      <c r="D535" s="97">
        <f t="shared" si="12"/>
        <v>1430</v>
      </c>
      <c r="E535" s="73"/>
      <c r="F535" s="74"/>
    </row>
    <row r="536" spans="1:6" ht="27.6">
      <c r="A536" s="95">
        <f t="shared" si="11"/>
        <v>529</v>
      </c>
      <c r="B536" s="123" t="s">
        <v>587</v>
      </c>
      <c r="C536" s="124">
        <v>550</v>
      </c>
      <c r="D536" s="97">
        <f t="shared" si="12"/>
        <v>550</v>
      </c>
      <c r="E536" s="73"/>
      <c r="F536" s="74"/>
    </row>
    <row r="537" spans="1:6" ht="27.6">
      <c r="A537" s="95">
        <f t="shared" si="11"/>
        <v>530</v>
      </c>
      <c r="B537" s="123" t="s">
        <v>588</v>
      </c>
      <c r="C537" s="124">
        <v>600</v>
      </c>
      <c r="D537" s="97">
        <f t="shared" si="12"/>
        <v>600</v>
      </c>
      <c r="E537" s="73"/>
      <c r="F537" s="74"/>
    </row>
    <row r="538" spans="1:6" ht="27.6">
      <c r="A538" s="95">
        <f t="shared" si="11"/>
        <v>531</v>
      </c>
      <c r="B538" s="123" t="s">
        <v>589</v>
      </c>
      <c r="C538" s="124">
        <v>700</v>
      </c>
      <c r="D538" s="97">
        <f t="shared" si="12"/>
        <v>700</v>
      </c>
      <c r="E538" s="73"/>
      <c r="F538" s="74"/>
    </row>
    <row r="539" spans="1:6" ht="27.6">
      <c r="A539" s="95">
        <f t="shared" si="11"/>
        <v>532</v>
      </c>
      <c r="B539" s="123" t="s">
        <v>590</v>
      </c>
      <c r="C539" s="124">
        <v>770</v>
      </c>
      <c r="D539" s="97">
        <f t="shared" si="12"/>
        <v>770</v>
      </c>
      <c r="E539" s="73"/>
      <c r="F539" s="74"/>
    </row>
    <row r="540" spans="1:6" ht="27.6">
      <c r="A540" s="95">
        <f t="shared" si="11"/>
        <v>533</v>
      </c>
      <c r="B540" s="123" t="s">
        <v>591</v>
      </c>
      <c r="C540" s="124">
        <v>750</v>
      </c>
      <c r="D540" s="97">
        <f t="shared" si="12"/>
        <v>750</v>
      </c>
      <c r="E540" s="73"/>
      <c r="F540" s="74"/>
    </row>
    <row r="541" spans="1:6" ht="27.6">
      <c r="A541" s="95">
        <f t="shared" ref="A541:A604" si="13">A540+1</f>
        <v>534</v>
      </c>
      <c r="B541" s="123" t="s">
        <v>592</v>
      </c>
      <c r="C541" s="124">
        <v>825</v>
      </c>
      <c r="D541" s="97">
        <f t="shared" si="12"/>
        <v>825</v>
      </c>
      <c r="E541" s="73"/>
      <c r="F541" s="74"/>
    </row>
    <row r="542" spans="1:6" ht="27.6">
      <c r="A542" s="95">
        <f t="shared" si="13"/>
        <v>535</v>
      </c>
      <c r="B542" s="123" t="s">
        <v>593</v>
      </c>
      <c r="C542" s="124">
        <v>1300</v>
      </c>
      <c r="D542" s="97">
        <f t="shared" si="12"/>
        <v>1300</v>
      </c>
      <c r="E542" s="73"/>
      <c r="F542" s="74"/>
    </row>
    <row r="543" spans="1:6" ht="27.6">
      <c r="A543" s="95">
        <f t="shared" si="13"/>
        <v>536</v>
      </c>
      <c r="B543" s="123" t="s">
        <v>594</v>
      </c>
      <c r="C543" s="124">
        <v>1430</v>
      </c>
      <c r="D543" s="97">
        <f t="shared" si="12"/>
        <v>1430</v>
      </c>
      <c r="E543" s="73"/>
      <c r="F543" s="74"/>
    </row>
    <row r="544" spans="1:6" ht="27.6">
      <c r="A544" s="95">
        <f t="shared" si="13"/>
        <v>537</v>
      </c>
      <c r="B544" s="123" t="s">
        <v>595</v>
      </c>
      <c r="C544" s="124">
        <v>550</v>
      </c>
      <c r="D544" s="97">
        <f t="shared" si="12"/>
        <v>550</v>
      </c>
      <c r="E544" s="73"/>
      <c r="F544" s="74"/>
    </row>
    <row r="545" spans="1:6" ht="27.6">
      <c r="A545" s="95">
        <f t="shared" si="13"/>
        <v>538</v>
      </c>
      <c r="B545" s="123" t="s">
        <v>596</v>
      </c>
      <c r="C545" s="124">
        <v>600</v>
      </c>
      <c r="D545" s="97">
        <f t="shared" si="12"/>
        <v>600</v>
      </c>
      <c r="E545" s="73"/>
      <c r="F545" s="74"/>
    </row>
    <row r="546" spans="1:6" ht="27.6">
      <c r="A546" s="95">
        <f t="shared" si="13"/>
        <v>539</v>
      </c>
      <c r="B546" s="123" t="s">
        <v>597</v>
      </c>
      <c r="C546" s="125">
        <v>700</v>
      </c>
      <c r="D546" s="97">
        <f t="shared" si="12"/>
        <v>700</v>
      </c>
      <c r="E546" s="73"/>
      <c r="F546" s="74"/>
    </row>
    <row r="547" spans="1:6" ht="27.6">
      <c r="A547" s="95">
        <f t="shared" si="13"/>
        <v>540</v>
      </c>
      <c r="B547" s="123" t="s">
        <v>598</v>
      </c>
      <c r="C547" s="125">
        <v>770</v>
      </c>
      <c r="D547" s="97">
        <f t="shared" si="12"/>
        <v>770</v>
      </c>
      <c r="E547" s="73"/>
      <c r="F547" s="74"/>
    </row>
    <row r="548" spans="1:6" ht="27.6">
      <c r="A548" s="95">
        <f t="shared" si="13"/>
        <v>541</v>
      </c>
      <c r="B548" s="123" t="s">
        <v>599</v>
      </c>
      <c r="C548" s="122">
        <v>750</v>
      </c>
      <c r="D548" s="97">
        <f t="shared" si="12"/>
        <v>750</v>
      </c>
      <c r="E548" s="73"/>
      <c r="F548" s="74"/>
    </row>
    <row r="549" spans="1:6" ht="27.6">
      <c r="A549" s="95">
        <f t="shared" si="13"/>
        <v>542</v>
      </c>
      <c r="B549" s="123" t="s">
        <v>600</v>
      </c>
      <c r="C549" s="122">
        <v>825</v>
      </c>
      <c r="D549" s="97">
        <f t="shared" si="12"/>
        <v>825</v>
      </c>
      <c r="E549" s="73"/>
      <c r="F549" s="74"/>
    </row>
    <row r="550" spans="1:6" ht="27.6">
      <c r="A550" s="95">
        <f t="shared" si="13"/>
        <v>543</v>
      </c>
      <c r="B550" s="123" t="s">
        <v>601</v>
      </c>
      <c r="C550" s="122">
        <v>1300</v>
      </c>
      <c r="D550" s="97">
        <f t="shared" si="12"/>
        <v>1300</v>
      </c>
      <c r="E550" s="73"/>
      <c r="F550" s="74"/>
    </row>
    <row r="551" spans="1:6" ht="27.6">
      <c r="A551" s="95">
        <f t="shared" si="13"/>
        <v>544</v>
      </c>
      <c r="B551" s="123" t="s">
        <v>602</v>
      </c>
      <c r="C551" s="122">
        <v>1430</v>
      </c>
      <c r="D551" s="97">
        <f t="shared" si="12"/>
        <v>1430</v>
      </c>
      <c r="E551" s="73"/>
      <c r="F551" s="74"/>
    </row>
    <row r="552" spans="1:6">
      <c r="A552" s="95">
        <f t="shared" si="13"/>
        <v>545</v>
      </c>
      <c r="B552" s="123" t="s">
        <v>603</v>
      </c>
      <c r="C552" s="122">
        <v>550</v>
      </c>
      <c r="D552" s="97">
        <f t="shared" si="12"/>
        <v>550</v>
      </c>
      <c r="E552" s="73"/>
      <c r="F552" s="74"/>
    </row>
    <row r="553" spans="1:6" ht="27.6">
      <c r="A553" s="95">
        <f t="shared" si="13"/>
        <v>546</v>
      </c>
      <c r="B553" s="123" t="s">
        <v>604</v>
      </c>
      <c r="C553" s="122">
        <v>600</v>
      </c>
      <c r="D553" s="97">
        <f t="shared" si="12"/>
        <v>600</v>
      </c>
      <c r="E553" s="73"/>
      <c r="F553" s="74"/>
    </row>
    <row r="554" spans="1:6">
      <c r="A554" s="95">
        <f t="shared" si="13"/>
        <v>547</v>
      </c>
      <c r="B554" s="123" t="s">
        <v>605</v>
      </c>
      <c r="C554" s="122">
        <v>700</v>
      </c>
      <c r="D554" s="97">
        <f t="shared" si="12"/>
        <v>700</v>
      </c>
      <c r="E554" s="73"/>
      <c r="F554" s="74"/>
    </row>
    <row r="555" spans="1:6" ht="27.6">
      <c r="A555" s="95">
        <f t="shared" si="13"/>
        <v>548</v>
      </c>
      <c r="B555" s="123" t="s">
        <v>606</v>
      </c>
      <c r="C555" s="122">
        <v>770</v>
      </c>
      <c r="D555" s="97">
        <f t="shared" si="12"/>
        <v>770</v>
      </c>
      <c r="E555" s="73"/>
      <c r="F555" s="74"/>
    </row>
    <row r="556" spans="1:6">
      <c r="A556" s="95">
        <f t="shared" si="13"/>
        <v>549</v>
      </c>
      <c r="B556" s="123" t="s">
        <v>607</v>
      </c>
      <c r="C556" s="126">
        <v>750</v>
      </c>
      <c r="D556" s="97">
        <f t="shared" si="12"/>
        <v>750</v>
      </c>
      <c r="E556" s="73"/>
      <c r="F556" s="74"/>
    </row>
    <row r="557" spans="1:6" ht="27.6">
      <c r="A557" s="95">
        <f t="shared" si="13"/>
        <v>550</v>
      </c>
      <c r="B557" s="123" t="s">
        <v>608</v>
      </c>
      <c r="C557" s="126">
        <v>825</v>
      </c>
      <c r="D557" s="97">
        <f t="shared" si="12"/>
        <v>825</v>
      </c>
      <c r="E557" s="73"/>
      <c r="F557" s="74"/>
    </row>
    <row r="558" spans="1:6" ht="27.6">
      <c r="A558" s="95">
        <f t="shared" si="13"/>
        <v>551</v>
      </c>
      <c r="B558" s="123" t="s">
        <v>609</v>
      </c>
      <c r="C558" s="126">
        <v>1300</v>
      </c>
      <c r="D558" s="97">
        <f t="shared" si="12"/>
        <v>1300</v>
      </c>
      <c r="E558" s="73"/>
      <c r="F558" s="74"/>
    </row>
    <row r="559" spans="1:6" ht="27.6">
      <c r="A559" s="95">
        <f t="shared" si="13"/>
        <v>552</v>
      </c>
      <c r="B559" s="123" t="s">
        <v>610</v>
      </c>
      <c r="C559" s="126">
        <v>1430</v>
      </c>
      <c r="D559" s="97">
        <f t="shared" si="12"/>
        <v>1430</v>
      </c>
      <c r="E559" s="73"/>
      <c r="F559" s="74"/>
    </row>
    <row r="560" spans="1:6">
      <c r="A560" s="95">
        <f t="shared" si="13"/>
        <v>553</v>
      </c>
      <c r="B560" s="123" t="s">
        <v>611</v>
      </c>
      <c r="C560" s="126">
        <v>600</v>
      </c>
      <c r="D560" s="97">
        <f t="shared" si="12"/>
        <v>600</v>
      </c>
      <c r="E560" s="73"/>
      <c r="F560" s="74"/>
    </row>
    <row r="561" spans="1:6">
      <c r="A561" s="95">
        <f t="shared" si="13"/>
        <v>554</v>
      </c>
      <c r="B561" s="123" t="s">
        <v>612</v>
      </c>
      <c r="C561" s="126">
        <v>770</v>
      </c>
      <c r="D561" s="97">
        <f t="shared" si="12"/>
        <v>770</v>
      </c>
      <c r="E561" s="73"/>
      <c r="F561" s="74"/>
    </row>
    <row r="562" spans="1:6" ht="27.6">
      <c r="A562" s="95">
        <f t="shared" si="13"/>
        <v>555</v>
      </c>
      <c r="B562" s="123" t="s">
        <v>613</v>
      </c>
      <c r="C562" s="126">
        <v>825</v>
      </c>
      <c r="D562" s="97">
        <f t="shared" si="12"/>
        <v>825</v>
      </c>
      <c r="E562" s="73"/>
      <c r="F562" s="74"/>
    </row>
    <row r="563" spans="1:6" ht="27.6">
      <c r="A563" s="95">
        <f t="shared" si="13"/>
        <v>556</v>
      </c>
      <c r="B563" s="123" t="s">
        <v>614</v>
      </c>
      <c r="C563" s="126">
        <v>1430</v>
      </c>
      <c r="D563" s="97">
        <f t="shared" si="12"/>
        <v>1430</v>
      </c>
      <c r="E563" s="73"/>
      <c r="F563" s="74"/>
    </row>
    <row r="564" spans="1:6">
      <c r="A564" s="95">
        <f t="shared" si="13"/>
        <v>557</v>
      </c>
      <c r="B564" s="123" t="s">
        <v>615</v>
      </c>
      <c r="C564" s="126">
        <v>1250</v>
      </c>
      <c r="D564" s="97">
        <f t="shared" si="12"/>
        <v>1250</v>
      </c>
      <c r="E564" s="73"/>
      <c r="F564" s="74"/>
    </row>
    <row r="565" spans="1:6" ht="27.6">
      <c r="A565" s="95">
        <f t="shared" si="13"/>
        <v>558</v>
      </c>
      <c r="B565" s="123" t="s">
        <v>616</v>
      </c>
      <c r="C565" s="126">
        <v>1375</v>
      </c>
      <c r="D565" s="97">
        <f t="shared" si="12"/>
        <v>1375</v>
      </c>
      <c r="E565" s="73"/>
      <c r="F565" s="74"/>
    </row>
    <row r="566" spans="1:6">
      <c r="A566" s="95">
        <f t="shared" si="13"/>
        <v>559</v>
      </c>
      <c r="B566" s="123" t="s">
        <v>617</v>
      </c>
      <c r="C566" s="127">
        <v>1450</v>
      </c>
      <c r="D566" s="97">
        <f t="shared" si="12"/>
        <v>1450</v>
      </c>
      <c r="E566" s="73"/>
      <c r="F566" s="74"/>
    </row>
    <row r="567" spans="1:6" ht="27.6">
      <c r="A567" s="95">
        <f t="shared" si="13"/>
        <v>560</v>
      </c>
      <c r="B567" s="123" t="s">
        <v>618</v>
      </c>
      <c r="C567" s="126">
        <v>1595</v>
      </c>
      <c r="D567" s="97">
        <f t="shared" ref="D567:D630" si="14">C567</f>
        <v>1595</v>
      </c>
      <c r="E567" s="73"/>
      <c r="F567" s="74"/>
    </row>
    <row r="568" spans="1:6">
      <c r="A568" s="95">
        <f t="shared" si="13"/>
        <v>561</v>
      </c>
      <c r="B568" s="123" t="s">
        <v>619</v>
      </c>
      <c r="C568" s="126">
        <v>1650</v>
      </c>
      <c r="D568" s="97">
        <f t="shared" si="14"/>
        <v>1650</v>
      </c>
      <c r="E568" s="73"/>
      <c r="F568" s="74"/>
    </row>
    <row r="569" spans="1:6" ht="27.6">
      <c r="A569" s="95">
        <f t="shared" si="13"/>
        <v>562</v>
      </c>
      <c r="B569" s="123" t="s">
        <v>620</v>
      </c>
      <c r="C569" s="126">
        <v>1815</v>
      </c>
      <c r="D569" s="97">
        <f t="shared" si="14"/>
        <v>1815</v>
      </c>
      <c r="E569" s="73"/>
      <c r="F569" s="74"/>
    </row>
    <row r="570" spans="1:6" ht="27.6">
      <c r="A570" s="95">
        <f t="shared" si="13"/>
        <v>563</v>
      </c>
      <c r="B570" s="123" t="s">
        <v>621</v>
      </c>
      <c r="C570" s="126">
        <v>3400</v>
      </c>
      <c r="D570" s="97">
        <f t="shared" si="14"/>
        <v>3400</v>
      </c>
      <c r="E570" s="73"/>
      <c r="F570" s="74"/>
    </row>
    <row r="571" spans="1:6" ht="27.6">
      <c r="A571" s="95">
        <f t="shared" si="13"/>
        <v>564</v>
      </c>
      <c r="B571" s="123" t="s">
        <v>622</v>
      </c>
      <c r="C571" s="126">
        <v>3740</v>
      </c>
      <c r="D571" s="97">
        <f t="shared" si="14"/>
        <v>3740</v>
      </c>
      <c r="E571" s="73"/>
      <c r="F571" s="74"/>
    </row>
    <row r="572" spans="1:6">
      <c r="A572" s="95">
        <f t="shared" si="13"/>
        <v>565</v>
      </c>
      <c r="B572" s="123" t="s">
        <v>623</v>
      </c>
      <c r="C572" s="126">
        <v>550</v>
      </c>
      <c r="D572" s="97">
        <f t="shared" si="14"/>
        <v>550</v>
      </c>
      <c r="E572" s="73"/>
      <c r="F572" s="74"/>
    </row>
    <row r="573" spans="1:6" ht="27.6">
      <c r="A573" s="95">
        <f t="shared" si="13"/>
        <v>566</v>
      </c>
      <c r="B573" s="123" t="s">
        <v>624</v>
      </c>
      <c r="C573" s="126">
        <v>600</v>
      </c>
      <c r="D573" s="97">
        <f t="shared" si="14"/>
        <v>600</v>
      </c>
      <c r="E573" s="73"/>
      <c r="F573" s="74"/>
    </row>
    <row r="574" spans="1:6">
      <c r="A574" s="95">
        <f t="shared" si="13"/>
        <v>567</v>
      </c>
      <c r="B574" s="123" t="s">
        <v>625</v>
      </c>
      <c r="C574" s="126">
        <v>700</v>
      </c>
      <c r="D574" s="97">
        <f t="shared" si="14"/>
        <v>700</v>
      </c>
      <c r="E574" s="73"/>
      <c r="F574" s="74"/>
    </row>
    <row r="575" spans="1:6" ht="27.6">
      <c r="A575" s="95">
        <f t="shared" si="13"/>
        <v>568</v>
      </c>
      <c r="B575" s="123" t="s">
        <v>626</v>
      </c>
      <c r="C575" s="126">
        <v>770</v>
      </c>
      <c r="D575" s="97">
        <f t="shared" si="14"/>
        <v>770</v>
      </c>
      <c r="E575" s="73"/>
      <c r="F575" s="74"/>
    </row>
    <row r="576" spans="1:6">
      <c r="A576" s="95">
        <f t="shared" si="13"/>
        <v>569</v>
      </c>
      <c r="B576" s="123" t="s">
        <v>627</v>
      </c>
      <c r="C576" s="126">
        <v>750</v>
      </c>
      <c r="D576" s="97">
        <f t="shared" si="14"/>
        <v>750</v>
      </c>
      <c r="E576" s="73"/>
      <c r="F576" s="74"/>
    </row>
    <row r="577" spans="1:6" ht="27.6">
      <c r="A577" s="95">
        <f t="shared" si="13"/>
        <v>570</v>
      </c>
      <c r="B577" s="123" t="s">
        <v>628</v>
      </c>
      <c r="C577" s="126">
        <v>825</v>
      </c>
      <c r="D577" s="97">
        <f t="shared" si="14"/>
        <v>825</v>
      </c>
      <c r="E577" s="73"/>
      <c r="F577" s="74"/>
    </row>
    <row r="578" spans="1:6" ht="27.6">
      <c r="A578" s="95">
        <f t="shared" si="13"/>
        <v>571</v>
      </c>
      <c r="B578" s="123" t="s">
        <v>629</v>
      </c>
      <c r="C578" s="126">
        <v>1300</v>
      </c>
      <c r="D578" s="97">
        <f t="shared" si="14"/>
        <v>1300</v>
      </c>
      <c r="E578" s="73"/>
      <c r="F578" s="74"/>
    </row>
    <row r="579" spans="1:6" ht="27.6">
      <c r="A579" s="95">
        <f t="shared" si="13"/>
        <v>572</v>
      </c>
      <c r="B579" s="123" t="s">
        <v>630</v>
      </c>
      <c r="C579" s="126">
        <v>1430</v>
      </c>
      <c r="D579" s="97">
        <f t="shared" si="14"/>
        <v>1430</v>
      </c>
      <c r="E579" s="73"/>
      <c r="F579" s="74"/>
    </row>
    <row r="580" spans="1:6">
      <c r="A580" s="95">
        <f t="shared" si="13"/>
        <v>573</v>
      </c>
      <c r="B580" s="123" t="s">
        <v>631</v>
      </c>
      <c r="C580" s="126">
        <v>550</v>
      </c>
      <c r="D580" s="97">
        <f t="shared" si="14"/>
        <v>550</v>
      </c>
      <c r="E580" s="73"/>
      <c r="F580" s="74"/>
    </row>
    <row r="581" spans="1:6" ht="27.6">
      <c r="A581" s="95">
        <f t="shared" si="13"/>
        <v>574</v>
      </c>
      <c r="B581" s="123" t="s">
        <v>632</v>
      </c>
      <c r="C581" s="126">
        <v>600</v>
      </c>
      <c r="D581" s="97">
        <f t="shared" si="14"/>
        <v>600</v>
      </c>
      <c r="E581" s="73"/>
      <c r="F581" s="74"/>
    </row>
    <row r="582" spans="1:6">
      <c r="A582" s="95">
        <f t="shared" si="13"/>
        <v>575</v>
      </c>
      <c r="B582" s="123" t="s">
        <v>633</v>
      </c>
      <c r="C582" s="126">
        <v>700</v>
      </c>
      <c r="D582" s="97">
        <f t="shared" si="14"/>
        <v>700</v>
      </c>
      <c r="E582" s="73"/>
      <c r="F582" s="74"/>
    </row>
    <row r="583" spans="1:6" ht="27.6">
      <c r="A583" s="95">
        <f t="shared" si="13"/>
        <v>576</v>
      </c>
      <c r="B583" s="123" t="s">
        <v>634</v>
      </c>
      <c r="C583" s="126">
        <v>770</v>
      </c>
      <c r="D583" s="97">
        <f t="shared" si="14"/>
        <v>770</v>
      </c>
      <c r="E583" s="73"/>
      <c r="F583" s="74"/>
    </row>
    <row r="584" spans="1:6" ht="27.6">
      <c r="A584" s="95">
        <f t="shared" si="13"/>
        <v>577</v>
      </c>
      <c r="B584" s="123" t="s">
        <v>635</v>
      </c>
      <c r="C584" s="126">
        <v>750</v>
      </c>
      <c r="D584" s="97">
        <f t="shared" si="14"/>
        <v>750</v>
      </c>
      <c r="E584" s="73"/>
      <c r="F584" s="74"/>
    </row>
    <row r="585" spans="1:6" ht="27.6">
      <c r="A585" s="95">
        <f t="shared" si="13"/>
        <v>578</v>
      </c>
      <c r="B585" s="123" t="s">
        <v>636</v>
      </c>
      <c r="C585" s="126">
        <v>825</v>
      </c>
      <c r="D585" s="97">
        <f t="shared" si="14"/>
        <v>825</v>
      </c>
      <c r="E585" s="73"/>
      <c r="F585" s="74"/>
    </row>
    <row r="586" spans="1:6" ht="27.6">
      <c r="A586" s="95">
        <f t="shared" si="13"/>
        <v>579</v>
      </c>
      <c r="B586" s="123" t="s">
        <v>637</v>
      </c>
      <c r="C586" s="126">
        <v>1300</v>
      </c>
      <c r="D586" s="97">
        <f t="shared" si="14"/>
        <v>1300</v>
      </c>
      <c r="E586" s="73"/>
      <c r="F586" s="74"/>
    </row>
    <row r="587" spans="1:6" ht="27.6">
      <c r="A587" s="95">
        <f t="shared" si="13"/>
        <v>580</v>
      </c>
      <c r="B587" s="123" t="s">
        <v>638</v>
      </c>
      <c r="C587" s="126">
        <v>1430</v>
      </c>
      <c r="D587" s="97">
        <f t="shared" si="14"/>
        <v>1430</v>
      </c>
      <c r="E587" s="73"/>
      <c r="F587" s="74"/>
    </row>
    <row r="588" spans="1:6">
      <c r="A588" s="95">
        <f t="shared" si="13"/>
        <v>581</v>
      </c>
      <c r="B588" s="123" t="s">
        <v>639</v>
      </c>
      <c r="C588" s="126">
        <v>550</v>
      </c>
      <c r="D588" s="97">
        <f t="shared" si="14"/>
        <v>550</v>
      </c>
      <c r="E588" s="73"/>
      <c r="F588" s="74"/>
    </row>
    <row r="589" spans="1:6" ht="27.6">
      <c r="A589" s="95">
        <f t="shared" si="13"/>
        <v>582</v>
      </c>
      <c r="B589" s="123" t="s">
        <v>640</v>
      </c>
      <c r="C589" s="126">
        <v>600</v>
      </c>
      <c r="D589" s="97">
        <f t="shared" si="14"/>
        <v>600</v>
      </c>
      <c r="E589" s="73"/>
      <c r="F589" s="74"/>
    </row>
    <row r="590" spans="1:6">
      <c r="A590" s="95">
        <f t="shared" si="13"/>
        <v>583</v>
      </c>
      <c r="B590" s="123" t="s">
        <v>641</v>
      </c>
      <c r="C590" s="126">
        <v>700</v>
      </c>
      <c r="D590" s="97">
        <f t="shared" si="14"/>
        <v>700</v>
      </c>
      <c r="E590" s="73"/>
      <c r="F590" s="74"/>
    </row>
    <row r="591" spans="1:6" ht="27.6">
      <c r="A591" s="95">
        <f t="shared" si="13"/>
        <v>584</v>
      </c>
      <c r="B591" s="123" t="s">
        <v>642</v>
      </c>
      <c r="C591" s="126">
        <v>770</v>
      </c>
      <c r="D591" s="97">
        <f t="shared" si="14"/>
        <v>770</v>
      </c>
      <c r="E591" s="73"/>
      <c r="F591" s="74"/>
    </row>
    <row r="592" spans="1:6" ht="27.6">
      <c r="A592" s="95">
        <f t="shared" si="13"/>
        <v>585</v>
      </c>
      <c r="B592" s="123" t="s">
        <v>643</v>
      </c>
      <c r="C592" s="126">
        <v>750</v>
      </c>
      <c r="D592" s="97">
        <f t="shared" si="14"/>
        <v>750</v>
      </c>
      <c r="E592" s="73"/>
      <c r="F592" s="74"/>
    </row>
    <row r="593" spans="1:6" ht="27.6">
      <c r="A593" s="95">
        <f t="shared" si="13"/>
        <v>586</v>
      </c>
      <c r="B593" s="123" t="s">
        <v>644</v>
      </c>
      <c r="C593" s="126">
        <v>825</v>
      </c>
      <c r="D593" s="97">
        <f t="shared" si="14"/>
        <v>825</v>
      </c>
      <c r="E593" s="73"/>
      <c r="F593" s="74"/>
    </row>
    <row r="594" spans="1:6" ht="27.6">
      <c r="A594" s="95">
        <f t="shared" si="13"/>
        <v>587</v>
      </c>
      <c r="B594" s="123" t="s">
        <v>645</v>
      </c>
      <c r="C594" s="126">
        <v>1300</v>
      </c>
      <c r="D594" s="97">
        <f t="shared" si="14"/>
        <v>1300</v>
      </c>
      <c r="E594" s="73"/>
      <c r="F594" s="74"/>
    </row>
    <row r="595" spans="1:6" ht="27.6">
      <c r="A595" s="95">
        <f t="shared" si="13"/>
        <v>588</v>
      </c>
      <c r="B595" s="123" t="s">
        <v>646</v>
      </c>
      <c r="C595" s="126">
        <v>1430</v>
      </c>
      <c r="D595" s="97">
        <f t="shared" si="14"/>
        <v>1430</v>
      </c>
      <c r="E595" s="73"/>
      <c r="F595" s="74"/>
    </row>
    <row r="596" spans="1:6">
      <c r="A596" s="95">
        <f t="shared" si="13"/>
        <v>589</v>
      </c>
      <c r="B596" s="123" t="s">
        <v>647</v>
      </c>
      <c r="C596" s="126">
        <v>550</v>
      </c>
      <c r="D596" s="97">
        <f t="shared" si="14"/>
        <v>550</v>
      </c>
      <c r="E596" s="73"/>
      <c r="F596" s="74"/>
    </row>
    <row r="597" spans="1:6" ht="27.6">
      <c r="A597" s="95">
        <f t="shared" si="13"/>
        <v>590</v>
      </c>
      <c r="B597" s="123" t="s">
        <v>648</v>
      </c>
      <c r="C597" s="126">
        <v>600</v>
      </c>
      <c r="D597" s="97">
        <f t="shared" si="14"/>
        <v>600</v>
      </c>
      <c r="E597" s="73"/>
      <c r="F597" s="74"/>
    </row>
    <row r="598" spans="1:6">
      <c r="A598" s="95">
        <f t="shared" si="13"/>
        <v>591</v>
      </c>
      <c r="B598" s="123" t="s">
        <v>649</v>
      </c>
      <c r="C598" s="126">
        <v>700</v>
      </c>
      <c r="D598" s="97">
        <f t="shared" si="14"/>
        <v>700</v>
      </c>
      <c r="E598" s="73"/>
      <c r="F598" s="74"/>
    </row>
    <row r="599" spans="1:6" ht="27.6">
      <c r="A599" s="95">
        <f t="shared" si="13"/>
        <v>592</v>
      </c>
      <c r="B599" s="123" t="s">
        <v>650</v>
      </c>
      <c r="C599" s="126">
        <v>770</v>
      </c>
      <c r="D599" s="97">
        <f t="shared" si="14"/>
        <v>770</v>
      </c>
      <c r="E599" s="73"/>
      <c r="F599" s="74"/>
    </row>
    <row r="600" spans="1:6">
      <c r="A600" s="95">
        <f t="shared" si="13"/>
        <v>593</v>
      </c>
      <c r="B600" s="123" t="s">
        <v>651</v>
      </c>
      <c r="C600" s="126">
        <v>750</v>
      </c>
      <c r="D600" s="97">
        <f t="shared" si="14"/>
        <v>750</v>
      </c>
      <c r="E600" s="73"/>
      <c r="F600" s="74"/>
    </row>
    <row r="601" spans="1:6" ht="27.6">
      <c r="A601" s="95">
        <f t="shared" si="13"/>
        <v>594</v>
      </c>
      <c r="B601" s="123" t="s">
        <v>652</v>
      </c>
      <c r="C601" s="126">
        <v>825</v>
      </c>
      <c r="D601" s="97">
        <f t="shared" si="14"/>
        <v>825</v>
      </c>
      <c r="E601" s="73"/>
      <c r="F601" s="74"/>
    </row>
    <row r="602" spans="1:6" ht="27.6">
      <c r="A602" s="95">
        <f t="shared" si="13"/>
        <v>595</v>
      </c>
      <c r="B602" s="123" t="s">
        <v>653</v>
      </c>
      <c r="C602" s="126">
        <v>1300</v>
      </c>
      <c r="D602" s="97">
        <f t="shared" si="14"/>
        <v>1300</v>
      </c>
      <c r="E602" s="73"/>
      <c r="F602" s="74"/>
    </row>
    <row r="603" spans="1:6" ht="27.6">
      <c r="A603" s="95">
        <f t="shared" si="13"/>
        <v>596</v>
      </c>
      <c r="B603" s="123" t="s">
        <v>654</v>
      </c>
      <c r="C603" s="126">
        <v>1430</v>
      </c>
      <c r="D603" s="97">
        <f t="shared" si="14"/>
        <v>1430</v>
      </c>
      <c r="E603" s="73"/>
      <c r="F603" s="74"/>
    </row>
    <row r="604" spans="1:6">
      <c r="A604" s="95">
        <f t="shared" si="13"/>
        <v>597</v>
      </c>
      <c r="B604" s="123" t="s">
        <v>655</v>
      </c>
      <c r="C604" s="126">
        <v>550</v>
      </c>
      <c r="D604" s="97">
        <f t="shared" si="14"/>
        <v>550</v>
      </c>
      <c r="E604" s="73"/>
      <c r="F604" s="74"/>
    </row>
    <row r="605" spans="1:6" ht="27.6">
      <c r="A605" s="95">
        <f t="shared" ref="A605:A668" si="15">A604+1</f>
        <v>598</v>
      </c>
      <c r="B605" s="123" t="s">
        <v>656</v>
      </c>
      <c r="C605" s="126">
        <v>600</v>
      </c>
      <c r="D605" s="97">
        <f t="shared" si="14"/>
        <v>600</v>
      </c>
      <c r="E605" s="73"/>
      <c r="F605" s="74"/>
    </row>
    <row r="606" spans="1:6">
      <c r="A606" s="95">
        <f t="shared" si="15"/>
        <v>599</v>
      </c>
      <c r="B606" s="123" t="s">
        <v>657</v>
      </c>
      <c r="C606" s="126">
        <v>700</v>
      </c>
      <c r="D606" s="97">
        <f t="shared" si="14"/>
        <v>700</v>
      </c>
      <c r="E606" s="73"/>
      <c r="F606" s="74"/>
    </row>
    <row r="607" spans="1:6" ht="27.6">
      <c r="A607" s="95">
        <f t="shared" si="15"/>
        <v>600</v>
      </c>
      <c r="B607" s="123" t="s">
        <v>658</v>
      </c>
      <c r="C607" s="126">
        <v>770</v>
      </c>
      <c r="D607" s="97">
        <f t="shared" si="14"/>
        <v>770</v>
      </c>
      <c r="E607" s="73"/>
      <c r="F607" s="74"/>
    </row>
    <row r="608" spans="1:6" ht="27.6">
      <c r="A608" s="95">
        <f t="shared" si="15"/>
        <v>601</v>
      </c>
      <c r="B608" s="123" t="s">
        <v>659</v>
      </c>
      <c r="C608" s="126">
        <v>750</v>
      </c>
      <c r="D608" s="97">
        <f t="shared" si="14"/>
        <v>750</v>
      </c>
      <c r="E608" s="73"/>
      <c r="F608" s="74"/>
    </row>
    <row r="609" spans="1:6" ht="27.6">
      <c r="A609" s="95">
        <f t="shared" si="15"/>
        <v>602</v>
      </c>
      <c r="B609" s="123" t="s">
        <v>660</v>
      </c>
      <c r="C609" s="126">
        <v>825</v>
      </c>
      <c r="D609" s="97">
        <f t="shared" si="14"/>
        <v>825</v>
      </c>
      <c r="E609" s="73"/>
      <c r="F609" s="74"/>
    </row>
    <row r="610" spans="1:6" ht="27.6">
      <c r="A610" s="95">
        <f t="shared" si="15"/>
        <v>603</v>
      </c>
      <c r="B610" s="123" t="s">
        <v>661</v>
      </c>
      <c r="C610" s="126">
        <v>1300</v>
      </c>
      <c r="D610" s="97">
        <f t="shared" si="14"/>
        <v>1300</v>
      </c>
      <c r="E610" s="73"/>
      <c r="F610" s="74"/>
    </row>
    <row r="611" spans="1:6" ht="27.6">
      <c r="A611" s="95">
        <f t="shared" si="15"/>
        <v>604</v>
      </c>
      <c r="B611" s="123" t="s">
        <v>662</v>
      </c>
      <c r="C611" s="126">
        <v>1430</v>
      </c>
      <c r="D611" s="97">
        <f t="shared" si="14"/>
        <v>1430</v>
      </c>
      <c r="E611" s="73"/>
      <c r="F611" s="74"/>
    </row>
    <row r="612" spans="1:6">
      <c r="A612" s="95">
        <f t="shared" si="15"/>
        <v>605</v>
      </c>
      <c r="B612" s="111" t="s">
        <v>1055</v>
      </c>
      <c r="C612" s="126">
        <v>1100</v>
      </c>
      <c r="D612" s="97">
        <f t="shared" si="14"/>
        <v>1100</v>
      </c>
      <c r="E612" s="73"/>
      <c r="F612" s="74"/>
    </row>
    <row r="613" spans="1:6">
      <c r="A613" s="95">
        <f t="shared" si="15"/>
        <v>606</v>
      </c>
      <c r="B613" s="128" t="s">
        <v>1056</v>
      </c>
      <c r="C613" s="126">
        <v>1200</v>
      </c>
      <c r="D613" s="97">
        <f t="shared" si="14"/>
        <v>1200</v>
      </c>
      <c r="E613" s="73"/>
      <c r="F613" s="74"/>
    </row>
    <row r="614" spans="1:6">
      <c r="A614" s="95">
        <f t="shared" si="15"/>
        <v>607</v>
      </c>
      <c r="B614" s="111" t="s">
        <v>1057</v>
      </c>
      <c r="C614" s="129">
        <v>300</v>
      </c>
      <c r="D614" s="97">
        <f t="shared" si="14"/>
        <v>300</v>
      </c>
      <c r="E614" s="73"/>
      <c r="F614" s="74"/>
    </row>
    <row r="615" spans="1:6">
      <c r="A615" s="95">
        <f t="shared" si="15"/>
        <v>608</v>
      </c>
      <c r="B615" s="111" t="s">
        <v>1058</v>
      </c>
      <c r="C615" s="126">
        <v>200</v>
      </c>
      <c r="D615" s="97">
        <f t="shared" si="14"/>
        <v>200</v>
      </c>
      <c r="E615" s="73"/>
      <c r="F615" s="74"/>
    </row>
    <row r="616" spans="1:6">
      <c r="A616" s="95">
        <f t="shared" si="15"/>
        <v>609</v>
      </c>
      <c r="B616" s="128" t="s">
        <v>1059</v>
      </c>
      <c r="C616" s="126">
        <v>250</v>
      </c>
      <c r="D616" s="97">
        <f t="shared" si="14"/>
        <v>250</v>
      </c>
      <c r="E616" s="73"/>
      <c r="F616" s="74"/>
    </row>
    <row r="617" spans="1:6">
      <c r="A617" s="95">
        <f t="shared" si="15"/>
        <v>610</v>
      </c>
      <c r="B617" s="128" t="s">
        <v>1060</v>
      </c>
      <c r="C617" s="126">
        <v>200</v>
      </c>
      <c r="D617" s="97">
        <f t="shared" si="14"/>
        <v>200</v>
      </c>
      <c r="E617" s="73"/>
      <c r="F617" s="74"/>
    </row>
    <row r="618" spans="1:6">
      <c r="A618" s="95">
        <f t="shared" si="15"/>
        <v>611</v>
      </c>
      <c r="B618" s="111" t="s">
        <v>1061</v>
      </c>
      <c r="C618" s="126">
        <v>250</v>
      </c>
      <c r="D618" s="97">
        <f t="shared" si="14"/>
        <v>250</v>
      </c>
      <c r="E618" s="73"/>
      <c r="F618" s="74"/>
    </row>
    <row r="619" spans="1:6">
      <c r="A619" s="95">
        <f t="shared" si="15"/>
        <v>612</v>
      </c>
      <c r="B619" s="128" t="s">
        <v>1062</v>
      </c>
      <c r="C619" s="126">
        <v>350</v>
      </c>
      <c r="D619" s="97">
        <f t="shared" si="14"/>
        <v>350</v>
      </c>
      <c r="E619" s="73"/>
      <c r="F619" s="74"/>
    </row>
    <row r="620" spans="1:6" ht="27.6">
      <c r="A620" s="95">
        <f t="shared" si="15"/>
        <v>613</v>
      </c>
      <c r="B620" s="128" t="s">
        <v>1063</v>
      </c>
      <c r="C620" s="126">
        <v>1400</v>
      </c>
      <c r="D620" s="97">
        <f t="shared" si="14"/>
        <v>1400</v>
      </c>
      <c r="E620" s="73"/>
      <c r="F620" s="74"/>
    </row>
    <row r="621" spans="1:6" ht="27.6">
      <c r="A621" s="95">
        <f t="shared" si="15"/>
        <v>614</v>
      </c>
      <c r="B621" s="128" t="s">
        <v>1064</v>
      </c>
      <c r="C621" s="126">
        <v>700</v>
      </c>
      <c r="D621" s="97">
        <f t="shared" si="14"/>
        <v>700</v>
      </c>
      <c r="E621" s="73"/>
      <c r="F621" s="74"/>
    </row>
    <row r="622" spans="1:6" ht="27.6">
      <c r="A622" s="95">
        <f t="shared" si="15"/>
        <v>615</v>
      </c>
      <c r="B622" s="128" t="s">
        <v>1065</v>
      </c>
      <c r="C622" s="126">
        <v>700</v>
      </c>
      <c r="D622" s="97">
        <f t="shared" si="14"/>
        <v>700</v>
      </c>
      <c r="E622" s="73"/>
      <c r="F622" s="74"/>
    </row>
    <row r="623" spans="1:6" ht="27.6">
      <c r="A623" s="95">
        <f t="shared" si="15"/>
        <v>616</v>
      </c>
      <c r="B623" s="128" t="s">
        <v>1066</v>
      </c>
      <c r="C623" s="126">
        <v>800</v>
      </c>
      <c r="D623" s="97">
        <f t="shared" si="14"/>
        <v>800</v>
      </c>
      <c r="E623" s="73"/>
      <c r="F623" s="74"/>
    </row>
    <row r="624" spans="1:6">
      <c r="A624" s="95">
        <f t="shared" si="15"/>
        <v>617</v>
      </c>
      <c r="B624" s="128" t="s">
        <v>1067</v>
      </c>
      <c r="C624" s="126">
        <v>600</v>
      </c>
      <c r="D624" s="97">
        <f t="shared" si="14"/>
        <v>600</v>
      </c>
      <c r="E624" s="73"/>
      <c r="F624" s="74"/>
    </row>
    <row r="625" spans="1:6">
      <c r="A625" s="95">
        <f t="shared" si="15"/>
        <v>618</v>
      </c>
      <c r="B625" s="128" t="s">
        <v>1068</v>
      </c>
      <c r="C625" s="126">
        <v>400</v>
      </c>
      <c r="D625" s="97">
        <f t="shared" si="14"/>
        <v>400</v>
      </c>
      <c r="E625" s="73"/>
      <c r="F625" s="74"/>
    </row>
    <row r="626" spans="1:6">
      <c r="A626" s="95">
        <f t="shared" si="15"/>
        <v>619</v>
      </c>
      <c r="B626" s="111" t="s">
        <v>1069</v>
      </c>
      <c r="C626" s="126">
        <v>250</v>
      </c>
      <c r="D626" s="97">
        <f t="shared" si="14"/>
        <v>250</v>
      </c>
      <c r="E626" s="73"/>
      <c r="F626" s="74"/>
    </row>
    <row r="627" spans="1:6">
      <c r="A627" s="95">
        <f t="shared" si="15"/>
        <v>620</v>
      </c>
      <c r="B627" s="111" t="s">
        <v>1070</v>
      </c>
      <c r="C627" s="126">
        <v>200</v>
      </c>
      <c r="D627" s="97">
        <f t="shared" si="14"/>
        <v>200</v>
      </c>
      <c r="E627" s="73"/>
      <c r="F627" s="74"/>
    </row>
    <row r="628" spans="1:6">
      <c r="A628" s="95">
        <f t="shared" si="15"/>
        <v>621</v>
      </c>
      <c r="B628" s="128" t="s">
        <v>1071</v>
      </c>
      <c r="C628" s="126">
        <v>800</v>
      </c>
      <c r="D628" s="97">
        <f t="shared" si="14"/>
        <v>800</v>
      </c>
      <c r="E628" s="73"/>
      <c r="F628" s="74"/>
    </row>
    <row r="629" spans="1:6">
      <c r="A629" s="95">
        <f t="shared" si="15"/>
        <v>622</v>
      </c>
      <c r="B629" s="128" t="s">
        <v>1072</v>
      </c>
      <c r="C629" s="126">
        <v>700</v>
      </c>
      <c r="D629" s="97">
        <f t="shared" si="14"/>
        <v>700</v>
      </c>
      <c r="E629" s="73"/>
      <c r="F629" s="74"/>
    </row>
    <row r="630" spans="1:6">
      <c r="A630" s="95">
        <f t="shared" si="15"/>
        <v>623</v>
      </c>
      <c r="B630" s="128" t="s">
        <v>1073</v>
      </c>
      <c r="C630" s="126">
        <v>800</v>
      </c>
      <c r="D630" s="97">
        <f t="shared" si="14"/>
        <v>800</v>
      </c>
      <c r="E630" s="73"/>
      <c r="F630" s="74"/>
    </row>
    <row r="631" spans="1:6">
      <c r="A631" s="95">
        <f t="shared" si="15"/>
        <v>624</v>
      </c>
      <c r="B631" s="128" t="s">
        <v>1074</v>
      </c>
      <c r="C631" s="126">
        <v>400</v>
      </c>
      <c r="D631" s="97">
        <f t="shared" ref="D631:D694" si="16">C631</f>
        <v>400</v>
      </c>
      <c r="E631" s="73"/>
      <c r="F631" s="74"/>
    </row>
    <row r="632" spans="1:6" ht="41.4">
      <c r="A632" s="95">
        <f t="shared" si="15"/>
        <v>625</v>
      </c>
      <c r="B632" s="130" t="s">
        <v>358</v>
      </c>
      <c r="C632" s="126">
        <v>2726</v>
      </c>
      <c r="D632" s="97">
        <f t="shared" si="16"/>
        <v>2726</v>
      </c>
      <c r="E632" s="73"/>
      <c r="F632" s="74"/>
    </row>
    <row r="633" spans="1:6" ht="41.4">
      <c r="A633" s="95">
        <f t="shared" si="15"/>
        <v>626</v>
      </c>
      <c r="B633" s="130" t="s">
        <v>359</v>
      </c>
      <c r="C633" s="126">
        <v>1555</v>
      </c>
      <c r="D633" s="97">
        <f t="shared" si="16"/>
        <v>1555</v>
      </c>
      <c r="E633" s="73"/>
      <c r="F633" s="74"/>
    </row>
    <row r="634" spans="1:6">
      <c r="A634" s="95">
        <f t="shared" si="15"/>
        <v>627</v>
      </c>
      <c r="B634" s="111" t="s">
        <v>941</v>
      </c>
      <c r="C634" s="126">
        <v>620</v>
      </c>
      <c r="D634" s="97">
        <f t="shared" si="16"/>
        <v>620</v>
      </c>
      <c r="E634" s="73"/>
      <c r="F634" s="74"/>
    </row>
    <row r="635" spans="1:6">
      <c r="A635" s="95">
        <f t="shared" si="15"/>
        <v>628</v>
      </c>
      <c r="B635" s="111" t="s">
        <v>942</v>
      </c>
      <c r="C635" s="126">
        <v>620</v>
      </c>
      <c r="D635" s="97">
        <f t="shared" si="16"/>
        <v>620</v>
      </c>
      <c r="E635" s="73"/>
      <c r="F635" s="74"/>
    </row>
    <row r="636" spans="1:6">
      <c r="A636" s="95">
        <f t="shared" si="15"/>
        <v>629</v>
      </c>
      <c r="B636" s="111" t="s">
        <v>1493</v>
      </c>
      <c r="C636" s="126">
        <v>1100</v>
      </c>
      <c r="D636" s="97">
        <f t="shared" si="16"/>
        <v>1100</v>
      </c>
      <c r="E636" s="73"/>
      <c r="F636" s="74"/>
    </row>
    <row r="637" spans="1:6">
      <c r="A637" s="95">
        <f t="shared" si="15"/>
        <v>630</v>
      </c>
      <c r="B637" s="111" t="s">
        <v>948</v>
      </c>
      <c r="C637" s="126">
        <v>1100</v>
      </c>
      <c r="D637" s="97">
        <f t="shared" si="16"/>
        <v>1100</v>
      </c>
      <c r="E637" s="73"/>
      <c r="F637" s="74"/>
    </row>
    <row r="638" spans="1:6">
      <c r="A638" s="95">
        <f t="shared" si="15"/>
        <v>631</v>
      </c>
      <c r="B638" s="111" t="s">
        <v>950</v>
      </c>
      <c r="C638" s="126">
        <v>1100</v>
      </c>
      <c r="D638" s="97">
        <f t="shared" si="16"/>
        <v>1100</v>
      </c>
      <c r="E638" s="73"/>
      <c r="F638" s="74"/>
    </row>
    <row r="639" spans="1:6" ht="27.6">
      <c r="A639" s="95">
        <f t="shared" si="15"/>
        <v>632</v>
      </c>
      <c r="B639" s="111" t="s">
        <v>952</v>
      </c>
      <c r="C639" s="126">
        <v>1100</v>
      </c>
      <c r="D639" s="97">
        <f t="shared" si="16"/>
        <v>1100</v>
      </c>
      <c r="E639" s="73"/>
      <c r="F639" s="74"/>
    </row>
    <row r="640" spans="1:6">
      <c r="A640" s="95">
        <f t="shared" si="15"/>
        <v>633</v>
      </c>
      <c r="B640" s="111" t="s">
        <v>954</v>
      </c>
      <c r="C640" s="126">
        <v>1100</v>
      </c>
      <c r="D640" s="97">
        <f t="shared" si="16"/>
        <v>1100</v>
      </c>
      <c r="E640" s="73"/>
      <c r="F640" s="74"/>
    </row>
    <row r="641" spans="1:6" ht="27.6">
      <c r="A641" s="95">
        <f t="shared" si="15"/>
        <v>634</v>
      </c>
      <c r="B641" s="111" t="s">
        <v>956</v>
      </c>
      <c r="C641" s="126">
        <v>1100</v>
      </c>
      <c r="D641" s="97">
        <f t="shared" si="16"/>
        <v>1100</v>
      </c>
      <c r="E641" s="73"/>
      <c r="F641" s="74"/>
    </row>
    <row r="642" spans="1:6">
      <c r="A642" s="95">
        <f t="shared" si="15"/>
        <v>635</v>
      </c>
      <c r="B642" s="111" t="s">
        <v>958</v>
      </c>
      <c r="C642" s="126">
        <v>1100</v>
      </c>
      <c r="D642" s="97">
        <f t="shared" si="16"/>
        <v>1100</v>
      </c>
      <c r="E642" s="73"/>
      <c r="F642" s="74"/>
    </row>
    <row r="643" spans="1:6">
      <c r="A643" s="95">
        <f t="shared" si="15"/>
        <v>636</v>
      </c>
      <c r="B643" s="111" t="s">
        <v>960</v>
      </c>
      <c r="C643" s="126">
        <v>1100</v>
      </c>
      <c r="D643" s="97">
        <f t="shared" si="16"/>
        <v>1100</v>
      </c>
      <c r="E643" s="73"/>
      <c r="F643" s="74"/>
    </row>
    <row r="644" spans="1:6">
      <c r="A644" s="95">
        <f t="shared" si="15"/>
        <v>637</v>
      </c>
      <c r="B644" s="111" t="s">
        <v>962</v>
      </c>
      <c r="C644" s="126">
        <v>1100</v>
      </c>
      <c r="D644" s="97">
        <f t="shared" si="16"/>
        <v>1100</v>
      </c>
      <c r="E644" s="73"/>
      <c r="F644" s="74"/>
    </row>
    <row r="645" spans="1:6" ht="27.6">
      <c r="A645" s="95">
        <f t="shared" si="15"/>
        <v>638</v>
      </c>
      <c r="B645" s="111" t="s">
        <v>966</v>
      </c>
      <c r="C645" s="126">
        <v>1100</v>
      </c>
      <c r="D645" s="97">
        <f t="shared" si="16"/>
        <v>1100</v>
      </c>
      <c r="E645" s="73"/>
      <c r="F645" s="74"/>
    </row>
    <row r="646" spans="1:6">
      <c r="A646" s="95">
        <f t="shared" si="15"/>
        <v>639</v>
      </c>
      <c r="B646" s="111" t="s">
        <v>968</v>
      </c>
      <c r="C646" s="126">
        <v>1100</v>
      </c>
      <c r="D646" s="97">
        <f t="shared" si="16"/>
        <v>1100</v>
      </c>
      <c r="E646" s="73"/>
      <c r="F646" s="74"/>
    </row>
    <row r="647" spans="1:6">
      <c r="A647" s="95">
        <f t="shared" si="15"/>
        <v>640</v>
      </c>
      <c r="B647" s="111" t="s">
        <v>970</v>
      </c>
      <c r="C647" s="126">
        <v>620</v>
      </c>
      <c r="D647" s="97">
        <f t="shared" si="16"/>
        <v>620</v>
      </c>
      <c r="E647" s="73"/>
      <c r="F647" s="74"/>
    </row>
    <row r="648" spans="1:6">
      <c r="A648" s="95">
        <f t="shared" si="15"/>
        <v>641</v>
      </c>
      <c r="B648" s="111" t="s">
        <v>972</v>
      </c>
      <c r="C648" s="126">
        <v>620</v>
      </c>
      <c r="D648" s="97">
        <f t="shared" si="16"/>
        <v>620</v>
      </c>
      <c r="E648" s="73"/>
      <c r="F648" s="74"/>
    </row>
    <row r="649" spans="1:6">
      <c r="A649" s="95">
        <f t="shared" si="15"/>
        <v>642</v>
      </c>
      <c r="B649" s="111" t="s">
        <v>974</v>
      </c>
      <c r="C649" s="126">
        <v>620</v>
      </c>
      <c r="D649" s="97">
        <f t="shared" si="16"/>
        <v>620</v>
      </c>
      <c r="E649" s="73"/>
      <c r="F649" s="74"/>
    </row>
    <row r="650" spans="1:6">
      <c r="A650" s="95">
        <f t="shared" si="15"/>
        <v>643</v>
      </c>
      <c r="B650" s="111" t="s">
        <v>976</v>
      </c>
      <c r="C650" s="126">
        <v>620</v>
      </c>
      <c r="D650" s="97">
        <f t="shared" si="16"/>
        <v>620</v>
      </c>
      <c r="E650" s="73"/>
      <c r="F650" s="74"/>
    </row>
    <row r="651" spans="1:6">
      <c r="A651" s="95">
        <f t="shared" si="15"/>
        <v>644</v>
      </c>
      <c r="B651" s="111" t="s">
        <v>978</v>
      </c>
      <c r="C651" s="126">
        <v>620</v>
      </c>
      <c r="D651" s="97">
        <f t="shared" si="16"/>
        <v>620</v>
      </c>
      <c r="E651" s="73"/>
      <c r="F651" s="74"/>
    </row>
    <row r="652" spans="1:6">
      <c r="A652" s="95">
        <f t="shared" si="15"/>
        <v>645</v>
      </c>
      <c r="B652" s="111" t="s">
        <v>980</v>
      </c>
      <c r="C652" s="126">
        <v>620</v>
      </c>
      <c r="D652" s="97">
        <f t="shared" si="16"/>
        <v>620</v>
      </c>
      <c r="E652" s="73"/>
      <c r="F652" s="74"/>
    </row>
    <row r="653" spans="1:6">
      <c r="A653" s="95">
        <f t="shared" si="15"/>
        <v>646</v>
      </c>
      <c r="B653" s="111" t="s">
        <v>982</v>
      </c>
      <c r="C653" s="126">
        <v>620</v>
      </c>
      <c r="D653" s="97">
        <f t="shared" si="16"/>
        <v>620</v>
      </c>
      <c r="E653" s="73"/>
      <c r="F653" s="74"/>
    </row>
    <row r="654" spans="1:6">
      <c r="A654" s="95">
        <f t="shared" si="15"/>
        <v>647</v>
      </c>
      <c r="B654" s="111" t="s">
        <v>984</v>
      </c>
      <c r="C654" s="126">
        <v>620</v>
      </c>
      <c r="D654" s="97">
        <f t="shared" si="16"/>
        <v>620</v>
      </c>
      <c r="E654" s="73"/>
      <c r="F654" s="74"/>
    </row>
    <row r="655" spans="1:6">
      <c r="A655" s="95">
        <f t="shared" si="15"/>
        <v>648</v>
      </c>
      <c r="B655" s="111" t="s">
        <v>986</v>
      </c>
      <c r="C655" s="126">
        <v>620</v>
      </c>
      <c r="D655" s="97">
        <f t="shared" si="16"/>
        <v>620</v>
      </c>
      <c r="E655" s="73"/>
      <c r="F655" s="74"/>
    </row>
    <row r="656" spans="1:6">
      <c r="A656" s="95">
        <f t="shared" si="15"/>
        <v>649</v>
      </c>
      <c r="B656" s="111" t="s">
        <v>988</v>
      </c>
      <c r="C656" s="126">
        <v>620</v>
      </c>
      <c r="D656" s="97">
        <f t="shared" si="16"/>
        <v>620</v>
      </c>
      <c r="E656" s="73"/>
      <c r="F656" s="74"/>
    </row>
    <row r="657" spans="1:6">
      <c r="A657" s="95">
        <f t="shared" si="15"/>
        <v>650</v>
      </c>
      <c r="B657" s="111" t="s">
        <v>990</v>
      </c>
      <c r="C657" s="126">
        <v>620</v>
      </c>
      <c r="D657" s="97">
        <f t="shared" si="16"/>
        <v>620</v>
      </c>
      <c r="E657" s="73"/>
      <c r="F657" s="74"/>
    </row>
    <row r="658" spans="1:6">
      <c r="A658" s="95">
        <f t="shared" si="15"/>
        <v>651</v>
      </c>
      <c r="B658" s="111" t="s">
        <v>992</v>
      </c>
      <c r="C658" s="126">
        <v>620</v>
      </c>
      <c r="D658" s="97">
        <f t="shared" si="16"/>
        <v>620</v>
      </c>
      <c r="E658" s="73"/>
      <c r="F658" s="74"/>
    </row>
    <row r="659" spans="1:6">
      <c r="A659" s="95">
        <f t="shared" si="15"/>
        <v>652</v>
      </c>
      <c r="B659" s="111" t="s">
        <v>994</v>
      </c>
      <c r="C659" s="126">
        <v>620</v>
      </c>
      <c r="D659" s="97">
        <f t="shared" si="16"/>
        <v>620</v>
      </c>
      <c r="E659" s="73"/>
      <c r="F659" s="74"/>
    </row>
    <row r="660" spans="1:6">
      <c r="A660" s="95">
        <f t="shared" si="15"/>
        <v>653</v>
      </c>
      <c r="B660" s="111" t="s">
        <v>996</v>
      </c>
      <c r="C660" s="126">
        <v>620</v>
      </c>
      <c r="D660" s="97">
        <f t="shared" si="16"/>
        <v>620</v>
      </c>
      <c r="E660" s="73"/>
      <c r="F660" s="74"/>
    </row>
    <row r="661" spans="1:6">
      <c r="A661" s="95">
        <f t="shared" si="15"/>
        <v>654</v>
      </c>
      <c r="B661" s="111" t="s">
        <v>998</v>
      </c>
      <c r="C661" s="126">
        <v>620</v>
      </c>
      <c r="D661" s="97">
        <f t="shared" si="16"/>
        <v>620</v>
      </c>
      <c r="E661" s="73"/>
      <c r="F661" s="74"/>
    </row>
    <row r="662" spans="1:6">
      <c r="A662" s="95">
        <f t="shared" si="15"/>
        <v>655</v>
      </c>
      <c r="B662" s="111" t="s">
        <v>1000</v>
      </c>
      <c r="C662" s="126">
        <v>620</v>
      </c>
      <c r="D662" s="97">
        <f t="shared" si="16"/>
        <v>620</v>
      </c>
      <c r="E662" s="73"/>
      <c r="F662" s="74"/>
    </row>
    <row r="663" spans="1:6">
      <c r="A663" s="95">
        <f t="shared" si="15"/>
        <v>656</v>
      </c>
      <c r="B663" s="111" t="s">
        <v>1002</v>
      </c>
      <c r="C663" s="126">
        <v>620</v>
      </c>
      <c r="D663" s="97">
        <f t="shared" si="16"/>
        <v>620</v>
      </c>
      <c r="E663" s="73"/>
      <c r="F663" s="74"/>
    </row>
    <row r="664" spans="1:6" ht="27.6">
      <c r="A664" s="95">
        <f t="shared" si="15"/>
        <v>657</v>
      </c>
      <c r="B664" s="111" t="s">
        <v>964</v>
      </c>
      <c r="C664" s="126">
        <v>1100</v>
      </c>
      <c r="D664" s="97">
        <f t="shared" si="16"/>
        <v>1100</v>
      </c>
      <c r="E664" s="73"/>
      <c r="F664" s="74"/>
    </row>
    <row r="665" spans="1:6">
      <c r="A665" s="95">
        <f t="shared" si="15"/>
        <v>658</v>
      </c>
      <c r="B665" s="111" t="s">
        <v>1005</v>
      </c>
      <c r="C665" s="126">
        <v>620</v>
      </c>
      <c r="D665" s="97">
        <f t="shared" si="16"/>
        <v>620</v>
      </c>
      <c r="E665" s="73"/>
      <c r="F665" s="74"/>
    </row>
    <row r="666" spans="1:6">
      <c r="A666" s="95">
        <f t="shared" si="15"/>
        <v>659</v>
      </c>
      <c r="B666" s="111" t="s">
        <v>1007</v>
      </c>
      <c r="C666" s="126">
        <v>620</v>
      </c>
      <c r="D666" s="97">
        <f t="shared" si="16"/>
        <v>620</v>
      </c>
      <c r="E666" s="73"/>
      <c r="F666" s="74"/>
    </row>
    <row r="667" spans="1:6">
      <c r="A667" s="95">
        <f t="shared" si="15"/>
        <v>660</v>
      </c>
      <c r="B667" s="111" t="s">
        <v>1009</v>
      </c>
      <c r="C667" s="126">
        <v>620</v>
      </c>
      <c r="D667" s="97">
        <f t="shared" si="16"/>
        <v>620</v>
      </c>
      <c r="E667" s="73"/>
      <c r="F667" s="74"/>
    </row>
    <row r="668" spans="1:6">
      <c r="A668" s="95">
        <f t="shared" si="15"/>
        <v>661</v>
      </c>
      <c r="B668" s="111" t="s">
        <v>1011</v>
      </c>
      <c r="C668" s="126">
        <v>620</v>
      </c>
      <c r="D668" s="97">
        <f t="shared" si="16"/>
        <v>620</v>
      </c>
      <c r="E668" s="73"/>
      <c r="F668" s="74"/>
    </row>
    <row r="669" spans="1:6" ht="27.6">
      <c r="A669" s="95">
        <f t="shared" ref="A669:A732" si="17">A668+1</f>
        <v>662</v>
      </c>
      <c r="B669" s="111" t="s">
        <v>1013</v>
      </c>
      <c r="C669" s="126">
        <v>620</v>
      </c>
      <c r="D669" s="97">
        <f t="shared" si="16"/>
        <v>620</v>
      </c>
      <c r="E669" s="73"/>
      <c r="F669" s="74"/>
    </row>
    <row r="670" spans="1:6">
      <c r="A670" s="95">
        <f t="shared" si="17"/>
        <v>663</v>
      </c>
      <c r="B670" s="111" t="s">
        <v>1015</v>
      </c>
      <c r="C670" s="126">
        <v>620</v>
      </c>
      <c r="D670" s="97">
        <f t="shared" si="16"/>
        <v>620</v>
      </c>
      <c r="E670" s="73"/>
      <c r="F670" s="74"/>
    </row>
    <row r="671" spans="1:6">
      <c r="A671" s="95">
        <f t="shared" si="17"/>
        <v>664</v>
      </c>
      <c r="B671" s="111" t="s">
        <v>1017</v>
      </c>
      <c r="C671" s="126">
        <v>620</v>
      </c>
      <c r="D671" s="97">
        <f t="shared" si="16"/>
        <v>620</v>
      </c>
      <c r="E671" s="73"/>
      <c r="F671" s="74"/>
    </row>
    <row r="672" spans="1:6">
      <c r="A672" s="95">
        <f t="shared" si="17"/>
        <v>665</v>
      </c>
      <c r="B672" s="111" t="s">
        <v>1019</v>
      </c>
      <c r="C672" s="126">
        <v>620</v>
      </c>
      <c r="D672" s="97">
        <f t="shared" si="16"/>
        <v>620</v>
      </c>
      <c r="E672" s="73"/>
      <c r="F672" s="74"/>
    </row>
    <row r="673" spans="1:6">
      <c r="A673" s="95">
        <f t="shared" si="17"/>
        <v>666</v>
      </c>
      <c r="B673" s="111" t="s">
        <v>1021</v>
      </c>
      <c r="C673" s="126">
        <v>620</v>
      </c>
      <c r="D673" s="97">
        <f t="shared" si="16"/>
        <v>620</v>
      </c>
      <c r="E673" s="73"/>
      <c r="F673" s="74"/>
    </row>
    <row r="674" spans="1:6">
      <c r="A674" s="95">
        <f t="shared" si="17"/>
        <v>667</v>
      </c>
      <c r="B674" s="111" t="s">
        <v>1023</v>
      </c>
      <c r="C674" s="126">
        <v>1100</v>
      </c>
      <c r="D674" s="97">
        <f t="shared" si="16"/>
        <v>1100</v>
      </c>
      <c r="E674" s="73"/>
      <c r="F674" s="74"/>
    </row>
    <row r="675" spans="1:6">
      <c r="A675" s="95">
        <f t="shared" si="17"/>
        <v>668</v>
      </c>
      <c r="B675" s="111" t="s">
        <v>1025</v>
      </c>
      <c r="C675" s="126">
        <v>620</v>
      </c>
      <c r="D675" s="97">
        <f t="shared" si="16"/>
        <v>620</v>
      </c>
      <c r="E675" s="73"/>
      <c r="F675" s="74"/>
    </row>
    <row r="676" spans="1:6">
      <c r="A676" s="95">
        <f t="shared" si="17"/>
        <v>669</v>
      </c>
      <c r="B676" s="111" t="s">
        <v>1027</v>
      </c>
      <c r="C676" s="126">
        <v>620</v>
      </c>
      <c r="D676" s="97">
        <f t="shared" si="16"/>
        <v>620</v>
      </c>
      <c r="E676" s="73"/>
      <c r="F676" s="74"/>
    </row>
    <row r="677" spans="1:6" ht="41.4">
      <c r="A677" s="95">
        <f t="shared" si="17"/>
        <v>670</v>
      </c>
      <c r="B677" s="130" t="s">
        <v>360</v>
      </c>
      <c r="C677" s="126">
        <v>1230</v>
      </c>
      <c r="D677" s="97">
        <f t="shared" si="16"/>
        <v>1230</v>
      </c>
      <c r="E677" s="73"/>
      <c r="F677" s="74"/>
    </row>
    <row r="678" spans="1:6" ht="41.4">
      <c r="A678" s="95">
        <f t="shared" si="17"/>
        <v>671</v>
      </c>
      <c r="B678" s="130" t="s">
        <v>361</v>
      </c>
      <c r="C678" s="126">
        <v>954</v>
      </c>
      <c r="D678" s="97">
        <f t="shared" si="16"/>
        <v>954</v>
      </c>
      <c r="E678" s="73"/>
      <c r="F678" s="74"/>
    </row>
    <row r="679" spans="1:6" ht="41.4">
      <c r="A679" s="95">
        <f t="shared" si="17"/>
        <v>672</v>
      </c>
      <c r="B679" s="130" t="s">
        <v>362</v>
      </c>
      <c r="C679" s="126">
        <v>858</v>
      </c>
      <c r="D679" s="97">
        <f t="shared" si="16"/>
        <v>858</v>
      </c>
      <c r="E679" s="73"/>
      <c r="F679" s="74"/>
    </row>
    <row r="680" spans="1:6" ht="41.4">
      <c r="A680" s="95">
        <f t="shared" si="17"/>
        <v>673</v>
      </c>
      <c r="B680" s="130" t="s">
        <v>363</v>
      </c>
      <c r="C680" s="126">
        <v>831</v>
      </c>
      <c r="D680" s="97">
        <f t="shared" si="16"/>
        <v>831</v>
      </c>
      <c r="E680" s="73"/>
      <c r="F680" s="74"/>
    </row>
    <row r="681" spans="1:6" ht="41.4">
      <c r="A681" s="95">
        <f t="shared" si="17"/>
        <v>674</v>
      </c>
      <c r="B681" s="130" t="s">
        <v>364</v>
      </c>
      <c r="C681" s="126">
        <v>939</v>
      </c>
      <c r="D681" s="97">
        <f t="shared" si="16"/>
        <v>939</v>
      </c>
      <c r="E681" s="73"/>
      <c r="F681" s="74"/>
    </row>
    <row r="682" spans="1:6" ht="41.4">
      <c r="A682" s="95">
        <f t="shared" si="17"/>
        <v>675</v>
      </c>
      <c r="B682" s="130" t="s">
        <v>365</v>
      </c>
      <c r="C682" s="126">
        <v>987</v>
      </c>
      <c r="D682" s="97">
        <f t="shared" si="16"/>
        <v>987</v>
      </c>
      <c r="E682" s="73"/>
      <c r="F682" s="74"/>
    </row>
    <row r="683" spans="1:6" ht="41.4">
      <c r="A683" s="95">
        <f t="shared" si="17"/>
        <v>676</v>
      </c>
      <c r="B683" s="130" t="s">
        <v>366</v>
      </c>
      <c r="C683" s="126">
        <v>846</v>
      </c>
      <c r="D683" s="97">
        <f t="shared" si="16"/>
        <v>846</v>
      </c>
      <c r="E683" s="73"/>
      <c r="F683" s="74"/>
    </row>
    <row r="684" spans="1:6" ht="41.4">
      <c r="A684" s="95">
        <f t="shared" si="17"/>
        <v>677</v>
      </c>
      <c r="B684" s="130" t="s">
        <v>367</v>
      </c>
      <c r="C684" s="126">
        <v>797</v>
      </c>
      <c r="D684" s="97">
        <f t="shared" si="16"/>
        <v>797</v>
      </c>
      <c r="E684" s="73"/>
      <c r="F684" s="74"/>
    </row>
    <row r="685" spans="1:6" ht="41.4">
      <c r="A685" s="95">
        <f t="shared" si="17"/>
        <v>678</v>
      </c>
      <c r="B685" s="130" t="s">
        <v>368</v>
      </c>
      <c r="C685" s="126">
        <v>790</v>
      </c>
      <c r="D685" s="97">
        <f t="shared" si="16"/>
        <v>790</v>
      </c>
      <c r="E685" s="73"/>
      <c r="F685" s="74"/>
    </row>
    <row r="686" spans="1:6">
      <c r="A686" s="95">
        <f t="shared" si="17"/>
        <v>679</v>
      </c>
      <c r="B686" s="131" t="s">
        <v>1494</v>
      </c>
      <c r="C686" s="126">
        <v>2278</v>
      </c>
      <c r="D686" s="97">
        <f t="shared" si="16"/>
        <v>2278</v>
      </c>
      <c r="E686" s="73"/>
      <c r="F686" s="74"/>
    </row>
    <row r="687" spans="1:6">
      <c r="A687" s="95">
        <f t="shared" si="17"/>
        <v>680</v>
      </c>
      <c r="B687" s="131" t="s">
        <v>1495</v>
      </c>
      <c r="C687" s="126">
        <v>3064</v>
      </c>
      <c r="D687" s="97">
        <f t="shared" si="16"/>
        <v>3064</v>
      </c>
      <c r="E687" s="73"/>
      <c r="F687" s="74"/>
    </row>
    <row r="688" spans="1:6">
      <c r="A688" s="95">
        <f t="shared" si="17"/>
        <v>681</v>
      </c>
      <c r="B688" s="131" t="s">
        <v>1496</v>
      </c>
      <c r="C688" s="126">
        <v>4225</v>
      </c>
      <c r="D688" s="97">
        <f t="shared" si="16"/>
        <v>4225</v>
      </c>
      <c r="E688" s="73"/>
      <c r="F688" s="74"/>
    </row>
    <row r="689" spans="1:6" ht="27.6">
      <c r="A689" s="95">
        <f t="shared" si="17"/>
        <v>682</v>
      </c>
      <c r="B689" s="121" t="s">
        <v>769</v>
      </c>
      <c r="C689" s="126">
        <v>630</v>
      </c>
      <c r="D689" s="97">
        <f t="shared" si="16"/>
        <v>630</v>
      </c>
      <c r="E689" s="73"/>
      <c r="F689" s="74"/>
    </row>
    <row r="690" spans="1:6">
      <c r="A690" s="95">
        <f t="shared" si="17"/>
        <v>683</v>
      </c>
      <c r="B690" s="130" t="s">
        <v>369</v>
      </c>
      <c r="C690" s="126">
        <v>1500</v>
      </c>
      <c r="D690" s="97">
        <f t="shared" si="16"/>
        <v>1500</v>
      </c>
      <c r="E690" s="73"/>
      <c r="F690" s="74"/>
    </row>
    <row r="691" spans="1:6">
      <c r="A691" s="95">
        <f t="shared" si="17"/>
        <v>684</v>
      </c>
      <c r="B691" s="110" t="s">
        <v>381</v>
      </c>
      <c r="C691" s="126">
        <v>800</v>
      </c>
      <c r="D691" s="97">
        <f t="shared" si="16"/>
        <v>800</v>
      </c>
      <c r="E691" s="73"/>
      <c r="F691" s="74"/>
    </row>
    <row r="692" spans="1:6" ht="27.6">
      <c r="A692" s="95">
        <f t="shared" si="17"/>
        <v>685</v>
      </c>
      <c r="B692" s="110" t="s">
        <v>382</v>
      </c>
      <c r="C692" s="126">
        <v>880</v>
      </c>
      <c r="D692" s="97">
        <f t="shared" si="16"/>
        <v>880</v>
      </c>
      <c r="E692" s="73"/>
      <c r="F692" s="74"/>
    </row>
    <row r="693" spans="1:6">
      <c r="A693" s="95">
        <f t="shared" si="17"/>
        <v>686</v>
      </c>
      <c r="B693" s="110" t="s">
        <v>383</v>
      </c>
      <c r="C693" s="126">
        <v>1000</v>
      </c>
      <c r="D693" s="97">
        <f t="shared" si="16"/>
        <v>1000</v>
      </c>
      <c r="E693" s="73"/>
      <c r="F693" s="74"/>
    </row>
    <row r="694" spans="1:6" ht="27.6">
      <c r="A694" s="95">
        <f t="shared" si="17"/>
        <v>687</v>
      </c>
      <c r="B694" s="110" t="s">
        <v>384</v>
      </c>
      <c r="C694" s="126">
        <v>1100</v>
      </c>
      <c r="D694" s="97">
        <f t="shared" si="16"/>
        <v>1100</v>
      </c>
      <c r="E694" s="73"/>
      <c r="F694" s="74"/>
    </row>
    <row r="695" spans="1:6" ht="27.6">
      <c r="A695" s="95">
        <f t="shared" si="17"/>
        <v>688</v>
      </c>
      <c r="B695" s="110" t="s">
        <v>385</v>
      </c>
      <c r="C695" s="126">
        <v>1100</v>
      </c>
      <c r="D695" s="97">
        <f t="shared" ref="D695:D758" si="18">C695</f>
        <v>1100</v>
      </c>
      <c r="E695" s="73"/>
      <c r="F695" s="74"/>
    </row>
    <row r="696" spans="1:6" ht="27.6">
      <c r="A696" s="95">
        <f t="shared" si="17"/>
        <v>689</v>
      </c>
      <c r="B696" s="110" t="s">
        <v>386</v>
      </c>
      <c r="C696" s="126">
        <v>1200</v>
      </c>
      <c r="D696" s="97">
        <f t="shared" si="18"/>
        <v>1200</v>
      </c>
      <c r="E696" s="73"/>
      <c r="F696" s="74"/>
    </row>
    <row r="697" spans="1:6" ht="27.6">
      <c r="A697" s="95">
        <f t="shared" si="17"/>
        <v>690</v>
      </c>
      <c r="B697" s="111" t="s">
        <v>387</v>
      </c>
      <c r="C697" s="126">
        <v>2000</v>
      </c>
      <c r="D697" s="97">
        <f t="shared" si="18"/>
        <v>2000</v>
      </c>
      <c r="E697" s="73"/>
      <c r="F697" s="74"/>
    </row>
    <row r="698" spans="1:6" ht="27.6">
      <c r="A698" s="95">
        <f t="shared" si="17"/>
        <v>691</v>
      </c>
      <c r="B698" s="111" t="s">
        <v>388</v>
      </c>
      <c r="C698" s="126">
        <v>2200</v>
      </c>
      <c r="D698" s="97">
        <f t="shared" si="18"/>
        <v>2200</v>
      </c>
      <c r="E698" s="73"/>
      <c r="F698" s="74"/>
    </row>
    <row r="699" spans="1:6" ht="27.6">
      <c r="A699" s="95">
        <f t="shared" si="17"/>
        <v>692</v>
      </c>
      <c r="B699" s="110" t="s">
        <v>389</v>
      </c>
      <c r="C699" s="126">
        <v>800</v>
      </c>
      <c r="D699" s="97">
        <f t="shared" si="18"/>
        <v>800</v>
      </c>
      <c r="E699" s="73"/>
      <c r="F699" s="74"/>
    </row>
    <row r="700" spans="1:6" ht="27.6">
      <c r="A700" s="95">
        <f t="shared" si="17"/>
        <v>693</v>
      </c>
      <c r="B700" s="110" t="s">
        <v>390</v>
      </c>
      <c r="C700" s="126">
        <v>880</v>
      </c>
      <c r="D700" s="97">
        <f t="shared" si="18"/>
        <v>880</v>
      </c>
      <c r="E700" s="73"/>
      <c r="F700" s="74"/>
    </row>
    <row r="701" spans="1:6" ht="27.6">
      <c r="A701" s="95">
        <f t="shared" si="17"/>
        <v>694</v>
      </c>
      <c r="B701" s="110" t="s">
        <v>391</v>
      </c>
      <c r="C701" s="126">
        <v>1000</v>
      </c>
      <c r="D701" s="97">
        <f t="shared" si="18"/>
        <v>1000</v>
      </c>
      <c r="E701" s="73"/>
      <c r="F701" s="74"/>
    </row>
    <row r="702" spans="1:6" ht="27.6">
      <c r="A702" s="95">
        <f t="shared" si="17"/>
        <v>695</v>
      </c>
      <c r="B702" s="110" t="s">
        <v>392</v>
      </c>
      <c r="C702" s="126">
        <v>1100</v>
      </c>
      <c r="D702" s="97">
        <f t="shared" si="18"/>
        <v>1100</v>
      </c>
      <c r="E702" s="73"/>
      <c r="F702" s="74"/>
    </row>
    <row r="703" spans="1:6" ht="27.6">
      <c r="A703" s="95">
        <f t="shared" si="17"/>
        <v>696</v>
      </c>
      <c r="B703" s="110" t="s">
        <v>393</v>
      </c>
      <c r="C703" s="126">
        <v>1100</v>
      </c>
      <c r="D703" s="97">
        <f t="shared" si="18"/>
        <v>1100</v>
      </c>
      <c r="E703" s="73"/>
      <c r="F703" s="74"/>
    </row>
    <row r="704" spans="1:6" ht="27.6">
      <c r="A704" s="95">
        <f t="shared" si="17"/>
        <v>697</v>
      </c>
      <c r="B704" s="110" t="s">
        <v>394</v>
      </c>
      <c r="C704" s="126">
        <v>1200</v>
      </c>
      <c r="D704" s="97">
        <f t="shared" si="18"/>
        <v>1200</v>
      </c>
      <c r="E704" s="73"/>
      <c r="F704" s="74"/>
    </row>
    <row r="705" spans="1:6" ht="27.6">
      <c r="A705" s="95">
        <f t="shared" si="17"/>
        <v>698</v>
      </c>
      <c r="B705" s="111" t="s">
        <v>395</v>
      </c>
      <c r="C705" s="126">
        <v>2000</v>
      </c>
      <c r="D705" s="97">
        <f t="shared" si="18"/>
        <v>2000</v>
      </c>
      <c r="E705" s="73"/>
      <c r="F705" s="74"/>
    </row>
    <row r="706" spans="1:6" ht="27.6">
      <c r="A706" s="95">
        <f t="shared" si="17"/>
        <v>699</v>
      </c>
      <c r="B706" s="111" t="s">
        <v>396</v>
      </c>
      <c r="C706" s="126">
        <v>2200</v>
      </c>
      <c r="D706" s="97">
        <f t="shared" si="18"/>
        <v>2200</v>
      </c>
      <c r="E706" s="73"/>
      <c r="F706" s="74"/>
    </row>
    <row r="707" spans="1:6">
      <c r="A707" s="95">
        <f t="shared" si="17"/>
        <v>700</v>
      </c>
      <c r="B707" s="110" t="s">
        <v>397</v>
      </c>
      <c r="C707" s="126">
        <v>800</v>
      </c>
      <c r="D707" s="97">
        <f t="shared" si="18"/>
        <v>800</v>
      </c>
      <c r="E707" s="73"/>
      <c r="F707" s="74"/>
    </row>
    <row r="708" spans="1:6" ht="27.6">
      <c r="A708" s="95">
        <f t="shared" si="17"/>
        <v>701</v>
      </c>
      <c r="B708" s="110" t="s">
        <v>398</v>
      </c>
      <c r="C708" s="126">
        <v>880</v>
      </c>
      <c r="D708" s="97">
        <f t="shared" si="18"/>
        <v>880</v>
      </c>
      <c r="E708" s="73"/>
      <c r="F708" s="74"/>
    </row>
    <row r="709" spans="1:6">
      <c r="A709" s="95">
        <f t="shared" si="17"/>
        <v>702</v>
      </c>
      <c r="B709" s="110" t="s">
        <v>399</v>
      </c>
      <c r="C709" s="126">
        <v>1000</v>
      </c>
      <c r="D709" s="97">
        <f t="shared" si="18"/>
        <v>1000</v>
      </c>
      <c r="E709" s="73"/>
      <c r="F709" s="74"/>
    </row>
    <row r="710" spans="1:6" ht="27.6">
      <c r="A710" s="95">
        <f t="shared" si="17"/>
        <v>703</v>
      </c>
      <c r="B710" s="110" t="s">
        <v>400</v>
      </c>
      <c r="C710" s="126">
        <v>1100</v>
      </c>
      <c r="D710" s="97">
        <f t="shared" si="18"/>
        <v>1100</v>
      </c>
      <c r="E710" s="73"/>
      <c r="F710" s="74"/>
    </row>
    <row r="711" spans="1:6" ht="27.6">
      <c r="A711" s="95">
        <f t="shared" si="17"/>
        <v>704</v>
      </c>
      <c r="B711" s="110" t="s">
        <v>401</v>
      </c>
      <c r="C711" s="126">
        <v>1100</v>
      </c>
      <c r="D711" s="97">
        <f t="shared" si="18"/>
        <v>1100</v>
      </c>
      <c r="E711" s="73"/>
      <c r="F711" s="74"/>
    </row>
    <row r="712" spans="1:6" ht="27.6">
      <c r="A712" s="95">
        <f t="shared" si="17"/>
        <v>705</v>
      </c>
      <c r="B712" s="110" t="s">
        <v>402</v>
      </c>
      <c r="C712" s="126">
        <v>1200</v>
      </c>
      <c r="D712" s="97">
        <f t="shared" si="18"/>
        <v>1200</v>
      </c>
      <c r="E712" s="73"/>
      <c r="F712" s="74"/>
    </row>
    <row r="713" spans="1:6" ht="27.6">
      <c r="A713" s="95">
        <f t="shared" si="17"/>
        <v>706</v>
      </c>
      <c r="B713" s="111" t="s">
        <v>403</v>
      </c>
      <c r="C713" s="126">
        <v>2000</v>
      </c>
      <c r="D713" s="97">
        <f t="shared" si="18"/>
        <v>2000</v>
      </c>
      <c r="E713" s="73"/>
      <c r="F713" s="74"/>
    </row>
    <row r="714" spans="1:6" ht="27.6">
      <c r="A714" s="95">
        <f t="shared" si="17"/>
        <v>707</v>
      </c>
      <c r="B714" s="111" t="s">
        <v>404</v>
      </c>
      <c r="C714" s="126">
        <v>2200</v>
      </c>
      <c r="D714" s="97">
        <f t="shared" si="18"/>
        <v>2200</v>
      </c>
      <c r="E714" s="73"/>
      <c r="F714" s="74"/>
    </row>
    <row r="715" spans="1:6" ht="27.6">
      <c r="A715" s="95">
        <f t="shared" si="17"/>
        <v>708</v>
      </c>
      <c r="B715" s="123" t="s">
        <v>405</v>
      </c>
      <c r="C715" s="126">
        <v>1100</v>
      </c>
      <c r="D715" s="97">
        <f t="shared" si="18"/>
        <v>1100</v>
      </c>
      <c r="E715" s="73"/>
      <c r="F715" s="74"/>
    </row>
    <row r="716" spans="1:6" ht="27.6">
      <c r="A716" s="95">
        <f t="shared" si="17"/>
        <v>709</v>
      </c>
      <c r="B716" s="110" t="s">
        <v>405</v>
      </c>
      <c r="C716" s="126">
        <v>1100</v>
      </c>
      <c r="D716" s="97">
        <f t="shared" si="18"/>
        <v>1100</v>
      </c>
      <c r="E716" s="73"/>
      <c r="F716" s="74"/>
    </row>
    <row r="717" spans="1:6" ht="27.6">
      <c r="A717" s="95">
        <f t="shared" si="17"/>
        <v>710</v>
      </c>
      <c r="B717" s="123" t="s">
        <v>546</v>
      </c>
      <c r="C717" s="126">
        <v>750</v>
      </c>
      <c r="D717" s="97">
        <f t="shared" si="18"/>
        <v>750</v>
      </c>
      <c r="E717" s="73"/>
      <c r="F717" s="74"/>
    </row>
    <row r="718" spans="1:6" ht="27.6">
      <c r="A718" s="95">
        <f t="shared" si="17"/>
        <v>711</v>
      </c>
      <c r="B718" s="123" t="s">
        <v>406</v>
      </c>
      <c r="C718" s="126">
        <v>1200</v>
      </c>
      <c r="D718" s="97">
        <f t="shared" si="18"/>
        <v>1200</v>
      </c>
      <c r="E718" s="73"/>
      <c r="F718" s="74"/>
    </row>
    <row r="719" spans="1:6" ht="27.6">
      <c r="A719" s="95">
        <f t="shared" si="17"/>
        <v>712</v>
      </c>
      <c r="B719" s="110" t="s">
        <v>406</v>
      </c>
      <c r="C719" s="126">
        <v>1200</v>
      </c>
      <c r="D719" s="97">
        <f t="shared" si="18"/>
        <v>1200</v>
      </c>
      <c r="E719" s="73"/>
      <c r="F719" s="74"/>
    </row>
    <row r="720" spans="1:6" ht="27.6">
      <c r="A720" s="95">
        <f t="shared" si="17"/>
        <v>713</v>
      </c>
      <c r="B720" s="123" t="s">
        <v>547</v>
      </c>
      <c r="C720" s="126">
        <v>825</v>
      </c>
      <c r="D720" s="97">
        <f t="shared" si="18"/>
        <v>825</v>
      </c>
      <c r="E720" s="73"/>
      <c r="F720" s="74"/>
    </row>
    <row r="721" spans="1:6" ht="27.6">
      <c r="A721" s="95">
        <f t="shared" si="17"/>
        <v>714</v>
      </c>
      <c r="B721" s="123" t="s">
        <v>407</v>
      </c>
      <c r="C721" s="126">
        <v>800</v>
      </c>
      <c r="D721" s="97">
        <f t="shared" si="18"/>
        <v>800</v>
      </c>
      <c r="E721" s="73"/>
      <c r="F721" s="74"/>
    </row>
    <row r="722" spans="1:6" ht="27.6">
      <c r="A722" s="95">
        <f t="shared" si="17"/>
        <v>715</v>
      </c>
      <c r="B722" s="123" t="s">
        <v>408</v>
      </c>
      <c r="C722" s="129">
        <v>880</v>
      </c>
      <c r="D722" s="97">
        <f t="shared" si="18"/>
        <v>880</v>
      </c>
      <c r="E722" s="73"/>
      <c r="F722" s="74"/>
    </row>
    <row r="723" spans="1:6" ht="27.6">
      <c r="A723" s="95">
        <f t="shared" si="17"/>
        <v>716</v>
      </c>
      <c r="B723" s="123" t="s">
        <v>409</v>
      </c>
      <c r="C723" s="126">
        <v>1000</v>
      </c>
      <c r="D723" s="97">
        <f t="shared" si="18"/>
        <v>1000</v>
      </c>
      <c r="E723" s="73"/>
      <c r="F723" s="74"/>
    </row>
    <row r="724" spans="1:6" ht="27.6">
      <c r="A724" s="95">
        <f t="shared" si="17"/>
        <v>717</v>
      </c>
      <c r="B724" s="123" t="s">
        <v>409</v>
      </c>
      <c r="C724" s="129">
        <v>1100</v>
      </c>
      <c r="D724" s="97">
        <f t="shared" si="18"/>
        <v>1100</v>
      </c>
      <c r="E724" s="73"/>
      <c r="F724" s="74"/>
    </row>
    <row r="725" spans="1:6" ht="27.6">
      <c r="A725" s="95">
        <f t="shared" si="17"/>
        <v>718</v>
      </c>
      <c r="B725" s="123" t="s">
        <v>410</v>
      </c>
      <c r="C725" s="126">
        <v>1100</v>
      </c>
      <c r="D725" s="97">
        <f t="shared" si="18"/>
        <v>1100</v>
      </c>
      <c r="E725" s="73"/>
      <c r="F725" s="74"/>
    </row>
    <row r="726" spans="1:6" ht="27.6">
      <c r="A726" s="95">
        <f t="shared" si="17"/>
        <v>719</v>
      </c>
      <c r="B726" s="123" t="s">
        <v>411</v>
      </c>
      <c r="C726" s="126">
        <v>1200</v>
      </c>
      <c r="D726" s="97">
        <f t="shared" si="18"/>
        <v>1200</v>
      </c>
      <c r="E726" s="73"/>
      <c r="F726" s="74"/>
    </row>
    <row r="727" spans="1:6" ht="27.6">
      <c r="A727" s="95">
        <f t="shared" si="17"/>
        <v>720</v>
      </c>
      <c r="B727" s="123" t="s">
        <v>412</v>
      </c>
      <c r="C727" s="126">
        <v>2000</v>
      </c>
      <c r="D727" s="97">
        <f t="shared" si="18"/>
        <v>2000</v>
      </c>
      <c r="E727" s="73"/>
      <c r="F727" s="74"/>
    </row>
    <row r="728" spans="1:6" ht="27.6">
      <c r="A728" s="95">
        <f t="shared" si="17"/>
        <v>721</v>
      </c>
      <c r="B728" s="123" t="s">
        <v>413</v>
      </c>
      <c r="C728" s="126">
        <v>2200</v>
      </c>
      <c r="D728" s="97">
        <f t="shared" si="18"/>
        <v>2200</v>
      </c>
      <c r="E728" s="73"/>
      <c r="F728" s="74"/>
    </row>
    <row r="729" spans="1:6" ht="27.6">
      <c r="A729" s="95">
        <f t="shared" si="17"/>
        <v>722</v>
      </c>
      <c r="B729" s="123" t="s">
        <v>414</v>
      </c>
      <c r="C729" s="126">
        <v>800</v>
      </c>
      <c r="D729" s="97">
        <f t="shared" si="18"/>
        <v>800</v>
      </c>
      <c r="E729" s="73"/>
      <c r="F729" s="74"/>
    </row>
    <row r="730" spans="1:6" ht="27.6">
      <c r="A730" s="95">
        <f t="shared" si="17"/>
        <v>723</v>
      </c>
      <c r="B730" s="123" t="s">
        <v>415</v>
      </c>
      <c r="C730" s="126">
        <v>880</v>
      </c>
      <c r="D730" s="97">
        <f t="shared" si="18"/>
        <v>880</v>
      </c>
      <c r="E730" s="73"/>
      <c r="F730" s="74"/>
    </row>
    <row r="731" spans="1:6" ht="27.6">
      <c r="A731" s="95">
        <f t="shared" si="17"/>
        <v>724</v>
      </c>
      <c r="B731" s="123" t="s">
        <v>416</v>
      </c>
      <c r="C731" s="126">
        <v>1000</v>
      </c>
      <c r="D731" s="97">
        <f t="shared" si="18"/>
        <v>1000</v>
      </c>
      <c r="E731" s="73"/>
      <c r="F731" s="74"/>
    </row>
    <row r="732" spans="1:6" ht="27.6">
      <c r="A732" s="95">
        <f t="shared" si="17"/>
        <v>725</v>
      </c>
      <c r="B732" s="123" t="s">
        <v>417</v>
      </c>
      <c r="C732" s="126">
        <v>1100</v>
      </c>
      <c r="D732" s="97">
        <f t="shared" si="18"/>
        <v>1100</v>
      </c>
      <c r="E732" s="73"/>
      <c r="F732" s="74"/>
    </row>
    <row r="733" spans="1:6" ht="27.6">
      <c r="A733" s="95">
        <f t="shared" ref="A733:A765" si="19">A732+1</f>
        <v>726</v>
      </c>
      <c r="B733" s="123" t="s">
        <v>418</v>
      </c>
      <c r="C733" s="126">
        <v>1100</v>
      </c>
      <c r="D733" s="97">
        <f t="shared" si="18"/>
        <v>1100</v>
      </c>
      <c r="E733" s="73"/>
      <c r="F733" s="74"/>
    </row>
    <row r="734" spans="1:6" ht="27.6">
      <c r="A734" s="95">
        <f t="shared" si="19"/>
        <v>727</v>
      </c>
      <c r="B734" s="123" t="s">
        <v>419</v>
      </c>
      <c r="C734" s="126">
        <v>1200</v>
      </c>
      <c r="D734" s="97">
        <f t="shared" si="18"/>
        <v>1200</v>
      </c>
      <c r="E734" s="73"/>
      <c r="F734" s="74"/>
    </row>
    <row r="735" spans="1:6" ht="27.6">
      <c r="A735" s="95">
        <f t="shared" si="19"/>
        <v>728</v>
      </c>
      <c r="B735" s="123" t="s">
        <v>420</v>
      </c>
      <c r="C735" s="126">
        <v>2000</v>
      </c>
      <c r="D735" s="97">
        <f t="shared" si="18"/>
        <v>2000</v>
      </c>
      <c r="E735" s="73"/>
      <c r="F735" s="74"/>
    </row>
    <row r="736" spans="1:6" ht="27.6">
      <c r="A736" s="95">
        <f t="shared" si="19"/>
        <v>729</v>
      </c>
      <c r="B736" s="123" t="s">
        <v>421</v>
      </c>
      <c r="C736" s="126">
        <v>2200</v>
      </c>
      <c r="D736" s="97">
        <f t="shared" si="18"/>
        <v>2200</v>
      </c>
      <c r="E736" s="73"/>
      <c r="F736" s="74"/>
    </row>
    <row r="737" spans="1:6">
      <c r="A737" s="95">
        <f t="shared" si="19"/>
        <v>730</v>
      </c>
      <c r="B737" s="123" t="s">
        <v>422</v>
      </c>
      <c r="C737" s="126">
        <v>800</v>
      </c>
      <c r="D737" s="97">
        <f t="shared" si="18"/>
        <v>800</v>
      </c>
      <c r="E737" s="73"/>
      <c r="F737" s="74"/>
    </row>
    <row r="738" spans="1:6">
      <c r="A738" s="95">
        <f t="shared" si="19"/>
        <v>731</v>
      </c>
      <c r="B738" s="123" t="s">
        <v>423</v>
      </c>
      <c r="C738" s="126">
        <v>880</v>
      </c>
      <c r="D738" s="97">
        <f t="shared" si="18"/>
        <v>880</v>
      </c>
      <c r="E738" s="73"/>
      <c r="F738" s="74"/>
    </row>
    <row r="739" spans="1:6">
      <c r="A739" s="95">
        <f t="shared" si="19"/>
        <v>732</v>
      </c>
      <c r="B739" s="123" t="s">
        <v>424</v>
      </c>
      <c r="C739" s="126">
        <v>1000</v>
      </c>
      <c r="D739" s="97">
        <f t="shared" si="18"/>
        <v>1000</v>
      </c>
      <c r="E739" s="73"/>
      <c r="F739" s="74"/>
    </row>
    <row r="740" spans="1:6">
      <c r="A740" s="95">
        <f t="shared" si="19"/>
        <v>733</v>
      </c>
      <c r="B740" s="123" t="s">
        <v>425</v>
      </c>
      <c r="C740" s="126">
        <v>1100</v>
      </c>
      <c r="D740" s="97">
        <f t="shared" si="18"/>
        <v>1100</v>
      </c>
      <c r="E740" s="73"/>
      <c r="F740" s="74"/>
    </row>
    <row r="741" spans="1:6">
      <c r="A741" s="95">
        <f t="shared" si="19"/>
        <v>734</v>
      </c>
      <c r="B741" s="123" t="s">
        <v>426</v>
      </c>
      <c r="C741" s="126">
        <v>1100</v>
      </c>
      <c r="D741" s="97">
        <f t="shared" si="18"/>
        <v>1100</v>
      </c>
      <c r="E741" s="73"/>
      <c r="F741" s="74"/>
    </row>
    <row r="742" spans="1:6">
      <c r="A742" s="95">
        <f t="shared" si="19"/>
        <v>735</v>
      </c>
      <c r="B742" s="123" t="s">
        <v>427</v>
      </c>
      <c r="C742" s="125">
        <v>1200</v>
      </c>
      <c r="D742" s="97">
        <f t="shared" si="18"/>
        <v>1200</v>
      </c>
      <c r="E742" s="73"/>
      <c r="F742" s="74"/>
    </row>
    <row r="743" spans="1:6">
      <c r="A743" s="95">
        <f t="shared" si="19"/>
        <v>736</v>
      </c>
      <c r="B743" s="123" t="s">
        <v>428</v>
      </c>
      <c r="C743" s="125">
        <v>2000</v>
      </c>
      <c r="D743" s="97">
        <f t="shared" si="18"/>
        <v>2000</v>
      </c>
      <c r="E743" s="73"/>
      <c r="F743" s="74"/>
    </row>
    <row r="744" spans="1:6" ht="27.6">
      <c r="A744" s="95">
        <f t="shared" si="19"/>
        <v>737</v>
      </c>
      <c r="B744" s="123" t="s">
        <v>429</v>
      </c>
      <c r="C744" s="125">
        <v>2200</v>
      </c>
      <c r="D744" s="97">
        <f t="shared" si="18"/>
        <v>2200</v>
      </c>
      <c r="E744" s="73"/>
      <c r="F744" s="74"/>
    </row>
    <row r="745" spans="1:6" ht="27.6">
      <c r="A745" s="95">
        <f t="shared" si="19"/>
        <v>738</v>
      </c>
      <c r="B745" s="123" t="s">
        <v>430</v>
      </c>
      <c r="C745" s="125">
        <v>800</v>
      </c>
      <c r="D745" s="97">
        <f t="shared" si="18"/>
        <v>800</v>
      </c>
      <c r="E745" s="73"/>
      <c r="F745" s="74"/>
    </row>
    <row r="746" spans="1:6" ht="27.6">
      <c r="A746" s="95">
        <f t="shared" si="19"/>
        <v>739</v>
      </c>
      <c r="B746" s="123" t="s">
        <v>431</v>
      </c>
      <c r="C746" s="126">
        <v>880</v>
      </c>
      <c r="D746" s="97">
        <f t="shared" si="18"/>
        <v>880</v>
      </c>
      <c r="E746" s="73"/>
      <c r="F746" s="74"/>
    </row>
    <row r="747" spans="1:6" ht="27.6">
      <c r="A747" s="95">
        <f t="shared" si="19"/>
        <v>740</v>
      </c>
      <c r="B747" s="123" t="s">
        <v>432</v>
      </c>
      <c r="C747" s="126">
        <v>1000</v>
      </c>
      <c r="D747" s="97">
        <f t="shared" si="18"/>
        <v>1000</v>
      </c>
      <c r="E747" s="73"/>
      <c r="F747" s="74"/>
    </row>
    <row r="748" spans="1:6" ht="27.6">
      <c r="A748" s="95">
        <f t="shared" si="19"/>
        <v>741</v>
      </c>
      <c r="B748" s="123" t="s">
        <v>433</v>
      </c>
      <c r="C748" s="126">
        <v>1100</v>
      </c>
      <c r="D748" s="97">
        <f t="shared" si="18"/>
        <v>1100</v>
      </c>
      <c r="E748" s="73"/>
      <c r="F748" s="74"/>
    </row>
    <row r="749" spans="1:6" ht="27.6">
      <c r="A749" s="95">
        <f t="shared" si="19"/>
        <v>742</v>
      </c>
      <c r="B749" s="123" t="s">
        <v>434</v>
      </c>
      <c r="C749" s="126">
        <v>1100</v>
      </c>
      <c r="D749" s="97">
        <f t="shared" si="18"/>
        <v>1100</v>
      </c>
      <c r="E749" s="73"/>
      <c r="F749" s="74"/>
    </row>
    <row r="750" spans="1:6" ht="27.6">
      <c r="A750" s="95">
        <f t="shared" si="19"/>
        <v>743</v>
      </c>
      <c r="B750" s="123" t="s">
        <v>435</v>
      </c>
      <c r="C750" s="126">
        <v>1200</v>
      </c>
      <c r="D750" s="97">
        <f t="shared" si="18"/>
        <v>1200</v>
      </c>
      <c r="E750" s="73"/>
      <c r="F750" s="74"/>
    </row>
    <row r="751" spans="1:6" ht="27.6">
      <c r="A751" s="95">
        <f t="shared" si="19"/>
        <v>744</v>
      </c>
      <c r="B751" s="123" t="s">
        <v>436</v>
      </c>
      <c r="C751" s="126">
        <v>2000</v>
      </c>
      <c r="D751" s="97">
        <f t="shared" si="18"/>
        <v>2000</v>
      </c>
      <c r="E751" s="73"/>
      <c r="F751" s="74"/>
    </row>
    <row r="752" spans="1:6" ht="27.6">
      <c r="A752" s="95">
        <f t="shared" si="19"/>
        <v>745</v>
      </c>
      <c r="B752" s="123" t="s">
        <v>437</v>
      </c>
      <c r="C752" s="126">
        <v>2200</v>
      </c>
      <c r="D752" s="97">
        <f t="shared" si="18"/>
        <v>2200</v>
      </c>
      <c r="E752" s="73"/>
      <c r="F752" s="74"/>
    </row>
    <row r="753" spans="1:6">
      <c r="A753" s="95">
        <f t="shared" si="19"/>
        <v>746</v>
      </c>
      <c r="B753" s="123" t="s">
        <v>438</v>
      </c>
      <c r="C753" s="126">
        <v>800</v>
      </c>
      <c r="D753" s="97">
        <f t="shared" si="18"/>
        <v>800</v>
      </c>
      <c r="E753" s="73"/>
      <c r="F753" s="74"/>
    </row>
    <row r="754" spans="1:6" ht="27.6">
      <c r="A754" s="95">
        <f t="shared" si="19"/>
        <v>747</v>
      </c>
      <c r="B754" s="123" t="s">
        <v>439</v>
      </c>
      <c r="C754" s="126">
        <v>880</v>
      </c>
      <c r="D754" s="97">
        <f t="shared" si="18"/>
        <v>880</v>
      </c>
      <c r="E754" s="73"/>
      <c r="F754" s="74"/>
    </row>
    <row r="755" spans="1:6">
      <c r="A755" s="95">
        <f t="shared" si="19"/>
        <v>748</v>
      </c>
      <c r="B755" s="123" t="s">
        <v>440</v>
      </c>
      <c r="C755" s="126">
        <v>1000</v>
      </c>
      <c r="D755" s="97">
        <f t="shared" si="18"/>
        <v>1000</v>
      </c>
      <c r="E755" s="73"/>
      <c r="F755" s="74"/>
    </row>
    <row r="756" spans="1:6" ht="27.6">
      <c r="A756" s="95">
        <f t="shared" si="19"/>
        <v>749</v>
      </c>
      <c r="B756" s="123" t="s">
        <v>441</v>
      </c>
      <c r="C756" s="126">
        <v>1100</v>
      </c>
      <c r="D756" s="97">
        <f t="shared" si="18"/>
        <v>1100</v>
      </c>
      <c r="E756" s="73"/>
      <c r="F756" s="74"/>
    </row>
    <row r="757" spans="1:6" ht="27.6">
      <c r="A757" s="95">
        <f t="shared" si="19"/>
        <v>750</v>
      </c>
      <c r="B757" s="123" t="s">
        <v>442</v>
      </c>
      <c r="C757" s="126">
        <v>1100</v>
      </c>
      <c r="D757" s="97">
        <f t="shared" si="18"/>
        <v>1100</v>
      </c>
      <c r="E757" s="73"/>
      <c r="F757" s="74"/>
    </row>
    <row r="758" spans="1:6" ht="27.6">
      <c r="A758" s="95">
        <f t="shared" si="19"/>
        <v>751</v>
      </c>
      <c r="B758" s="123" t="s">
        <v>443</v>
      </c>
      <c r="C758" s="126">
        <v>1200</v>
      </c>
      <c r="D758" s="97">
        <f t="shared" si="18"/>
        <v>1200</v>
      </c>
      <c r="E758" s="73"/>
      <c r="F758" s="74"/>
    </row>
    <row r="759" spans="1:6" ht="27.6">
      <c r="A759" s="95">
        <f t="shared" si="19"/>
        <v>752</v>
      </c>
      <c r="B759" s="123" t="s">
        <v>444</v>
      </c>
      <c r="C759" s="126">
        <v>2000</v>
      </c>
      <c r="D759" s="97">
        <f t="shared" ref="D759:D765" si="20">C759</f>
        <v>2000</v>
      </c>
      <c r="E759" s="73"/>
      <c r="F759" s="74"/>
    </row>
    <row r="760" spans="1:6" ht="27.6">
      <c r="A760" s="95">
        <f t="shared" si="19"/>
        <v>753</v>
      </c>
      <c r="B760" s="123" t="s">
        <v>445</v>
      </c>
      <c r="C760" s="126">
        <v>2200</v>
      </c>
      <c r="D760" s="97">
        <f t="shared" si="20"/>
        <v>2200</v>
      </c>
      <c r="E760" s="73"/>
      <c r="F760" s="74"/>
    </row>
    <row r="761" spans="1:6" ht="27.6">
      <c r="A761" s="95">
        <f t="shared" si="19"/>
        <v>754</v>
      </c>
      <c r="B761" s="123" t="s">
        <v>446</v>
      </c>
      <c r="C761" s="126">
        <v>800</v>
      </c>
      <c r="D761" s="97">
        <f t="shared" si="20"/>
        <v>800</v>
      </c>
      <c r="E761" s="73"/>
      <c r="F761" s="74"/>
    </row>
    <row r="762" spans="1:6" ht="27.6">
      <c r="A762" s="95">
        <f t="shared" si="19"/>
        <v>755</v>
      </c>
      <c r="B762" s="123" t="s">
        <v>447</v>
      </c>
      <c r="C762" s="126">
        <v>880</v>
      </c>
      <c r="D762" s="97">
        <f t="shared" si="20"/>
        <v>880</v>
      </c>
      <c r="E762" s="73"/>
      <c r="F762" s="74"/>
    </row>
    <row r="763" spans="1:6" ht="27.6">
      <c r="A763" s="95">
        <f t="shared" si="19"/>
        <v>756</v>
      </c>
      <c r="B763" s="123" t="s">
        <v>448</v>
      </c>
      <c r="C763" s="126">
        <v>1000</v>
      </c>
      <c r="D763" s="97">
        <f t="shared" si="20"/>
        <v>1000</v>
      </c>
      <c r="E763" s="73"/>
      <c r="F763" s="74"/>
    </row>
    <row r="764" spans="1:6" ht="27.6">
      <c r="A764" s="95">
        <f t="shared" si="19"/>
        <v>757</v>
      </c>
      <c r="B764" s="123" t="s">
        <v>449</v>
      </c>
      <c r="C764" s="126">
        <v>1100</v>
      </c>
      <c r="D764" s="97">
        <f t="shared" si="20"/>
        <v>1100</v>
      </c>
      <c r="E764" s="73"/>
      <c r="F764" s="74"/>
    </row>
    <row r="765" spans="1:6" ht="27.6">
      <c r="A765" s="95">
        <f t="shared" si="19"/>
        <v>758</v>
      </c>
      <c r="B765" s="123" t="s">
        <v>450</v>
      </c>
      <c r="C765" s="126">
        <v>1100</v>
      </c>
      <c r="D765" s="97">
        <f t="shared" si="20"/>
        <v>1100</v>
      </c>
      <c r="E765" s="73"/>
      <c r="F765" s="74"/>
    </row>
    <row r="766" spans="1:6" ht="27.6">
      <c r="A766" s="95"/>
      <c r="B766" s="123" t="s">
        <v>454</v>
      </c>
      <c r="C766" s="127">
        <v>800</v>
      </c>
      <c r="D766" s="61"/>
      <c r="E766" s="73"/>
      <c r="F766" s="74"/>
    </row>
    <row r="767" spans="1:6">
      <c r="A767" s="95"/>
      <c r="B767" s="123" t="s">
        <v>462</v>
      </c>
      <c r="C767" s="127">
        <v>800</v>
      </c>
      <c r="D767" s="61"/>
      <c r="E767" s="73"/>
      <c r="F767" s="74"/>
    </row>
    <row r="768" spans="1:6">
      <c r="A768" s="95"/>
      <c r="B768" s="123" t="s">
        <v>470</v>
      </c>
      <c r="C768" s="127">
        <v>880</v>
      </c>
      <c r="D768" s="61"/>
      <c r="E768" s="73"/>
      <c r="F768" s="74"/>
    </row>
    <row r="769" spans="1:6">
      <c r="A769" s="95"/>
      <c r="B769" s="123" t="s">
        <v>471</v>
      </c>
      <c r="C769" s="127">
        <v>1100</v>
      </c>
      <c r="D769" s="61"/>
      <c r="E769" s="73"/>
      <c r="F769" s="74"/>
    </row>
    <row r="770" spans="1:6" ht="27.6">
      <c r="A770" s="95"/>
      <c r="B770" s="123" t="s">
        <v>472</v>
      </c>
      <c r="C770" s="127">
        <v>1200</v>
      </c>
      <c r="D770" s="61"/>
      <c r="E770" s="73"/>
      <c r="F770" s="74"/>
    </row>
    <row r="771" spans="1:6" ht="27.6">
      <c r="A771" s="95"/>
      <c r="B771" s="123" t="s">
        <v>473</v>
      </c>
      <c r="C771" s="127">
        <v>2200</v>
      </c>
      <c r="D771" s="61"/>
      <c r="E771" s="73"/>
      <c r="F771" s="74"/>
    </row>
    <row r="772" spans="1:6">
      <c r="A772" s="95"/>
      <c r="B772" s="123" t="s">
        <v>474</v>
      </c>
      <c r="C772" s="127">
        <v>1900</v>
      </c>
      <c r="D772" s="61"/>
      <c r="E772" s="73"/>
      <c r="F772" s="74"/>
    </row>
    <row r="773" spans="1:6">
      <c r="A773" s="95"/>
      <c r="B773" s="123" t="s">
        <v>482</v>
      </c>
      <c r="C773" s="127">
        <v>800</v>
      </c>
      <c r="D773" s="61"/>
      <c r="E773" s="73"/>
      <c r="F773" s="74"/>
    </row>
    <row r="774" spans="1:6">
      <c r="A774" s="95"/>
      <c r="B774" s="123" t="s">
        <v>490</v>
      </c>
      <c r="C774" s="127">
        <v>800</v>
      </c>
      <c r="D774" s="61"/>
      <c r="E774" s="73"/>
      <c r="F774" s="74"/>
    </row>
    <row r="775" spans="1:6">
      <c r="A775" s="95"/>
      <c r="B775" s="123" t="s">
        <v>498</v>
      </c>
      <c r="C775" s="127">
        <v>800</v>
      </c>
      <c r="D775" s="61"/>
      <c r="E775" s="73"/>
      <c r="F775" s="74"/>
    </row>
    <row r="776" spans="1:6">
      <c r="A776" s="95"/>
      <c r="B776" s="123" t="s">
        <v>506</v>
      </c>
      <c r="C776" s="127">
        <v>800</v>
      </c>
      <c r="D776" s="61"/>
      <c r="E776" s="73"/>
      <c r="F776" s="74"/>
    </row>
    <row r="777" spans="1:6">
      <c r="A777" s="95"/>
      <c r="B777" s="123" t="s">
        <v>514</v>
      </c>
      <c r="C777" s="127">
        <v>800</v>
      </c>
      <c r="D777" s="61"/>
      <c r="E777" s="73"/>
      <c r="F777" s="74"/>
    </row>
    <row r="778" spans="1:6">
      <c r="A778" s="95"/>
      <c r="B778" s="110" t="s">
        <v>522</v>
      </c>
      <c r="C778" s="127">
        <v>550</v>
      </c>
      <c r="D778" s="61"/>
      <c r="E778" s="73"/>
      <c r="F778" s="74"/>
    </row>
  </sheetData>
  <mergeCells count="3">
    <mergeCell ref="B2:F2"/>
    <mergeCell ref="B1:F1"/>
    <mergeCell ref="B3:F3"/>
  </mergeCells>
  <phoneticPr fontId="7" type="noConversion"/>
  <pageMargins left="0.98425196850393704" right="0.23622047244094491" top="0.78740157480314965" bottom="0.78740157480314965" header="0.51181102362204722" footer="0.51181102362204722"/>
  <pageSetup paperSize="9" scale="80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tabSelected="1" workbookViewId="0">
      <selection activeCell="B8" sqref="B8:E8"/>
    </sheetView>
  </sheetViews>
  <sheetFormatPr defaultRowHeight="13.8"/>
  <cols>
    <col min="1" max="1" width="6.33203125" style="6" customWidth="1"/>
    <col min="2" max="2" width="47.5546875" style="6" customWidth="1"/>
    <col min="3" max="4" width="18.6640625" style="6" customWidth="1"/>
    <col min="5" max="5" width="16.109375" style="6" customWidth="1"/>
    <col min="6" max="6" width="17" style="6" customWidth="1"/>
    <col min="7" max="7" width="18.44140625" style="6" customWidth="1"/>
    <col min="8" max="8" width="18.109375" style="6" customWidth="1"/>
  </cols>
  <sheetData>
    <row r="1" spans="1:8">
      <c r="H1" s="25"/>
    </row>
    <row r="2" spans="1:8" ht="14.25" customHeight="1">
      <c r="A2" s="54"/>
      <c r="B2" s="311" t="s">
        <v>20</v>
      </c>
      <c r="C2" s="311"/>
      <c r="D2" s="311"/>
      <c r="E2" s="311"/>
      <c r="F2" s="311"/>
      <c r="G2" s="311"/>
      <c r="H2" s="312"/>
    </row>
    <row r="3" spans="1:8" ht="21.75" customHeight="1">
      <c r="A3" s="55"/>
      <c r="B3" s="313" t="s">
        <v>142</v>
      </c>
      <c r="C3" s="313"/>
      <c r="D3" s="313"/>
      <c r="E3" s="313"/>
      <c r="F3" s="313"/>
      <c r="G3" s="313"/>
      <c r="H3" s="314"/>
    </row>
    <row r="4" spans="1:8" ht="24.75" customHeight="1">
      <c r="A4" s="315" t="s">
        <v>0</v>
      </c>
      <c r="B4" s="317" t="s">
        <v>1</v>
      </c>
      <c r="C4" s="317"/>
      <c r="D4" s="317"/>
      <c r="E4" s="317"/>
      <c r="F4" s="317" t="s">
        <v>251</v>
      </c>
      <c r="G4" s="317" t="s">
        <v>2</v>
      </c>
      <c r="H4" s="317"/>
    </row>
    <row r="5" spans="1:8" ht="27.6">
      <c r="A5" s="316"/>
      <c r="B5" s="317"/>
      <c r="C5" s="317"/>
      <c r="D5" s="317"/>
      <c r="E5" s="317"/>
      <c r="F5" s="317"/>
      <c r="G5" s="4" t="s">
        <v>26</v>
      </c>
      <c r="H5" s="4" t="s">
        <v>27</v>
      </c>
    </row>
    <row r="6" spans="1:8" ht="26.25" customHeight="1">
      <c r="A6" s="50" t="s">
        <v>4</v>
      </c>
      <c r="B6" s="267" t="s">
        <v>252</v>
      </c>
      <c r="C6" s="267"/>
      <c r="D6" s="267"/>
      <c r="E6" s="267"/>
      <c r="F6" s="81" t="s">
        <v>214</v>
      </c>
      <c r="G6" s="56">
        <v>499134755.67000002</v>
      </c>
      <c r="H6" s="56">
        <v>766904540.32000005</v>
      </c>
    </row>
    <row r="7" spans="1:8" ht="25.5" customHeight="1">
      <c r="A7" s="50" t="s">
        <v>5</v>
      </c>
      <c r="B7" s="267" t="s">
        <v>253</v>
      </c>
      <c r="C7" s="267"/>
      <c r="D7" s="267"/>
      <c r="E7" s="267"/>
      <c r="F7" s="81" t="s">
        <v>214</v>
      </c>
      <c r="G7" s="56">
        <v>130973287.11</v>
      </c>
      <c r="H7" s="56">
        <v>357459546.44</v>
      </c>
    </row>
    <row r="8" spans="1:8" ht="28.5" customHeight="1">
      <c r="A8" s="50" t="s">
        <v>7</v>
      </c>
      <c r="B8" s="266" t="s">
        <v>254</v>
      </c>
      <c r="C8" s="267"/>
      <c r="D8" s="267"/>
      <c r="E8" s="268"/>
      <c r="F8" s="81" t="s">
        <v>214</v>
      </c>
      <c r="G8" s="56">
        <v>45612261.079999998</v>
      </c>
      <c r="H8" s="56">
        <v>45612261.079999998</v>
      </c>
    </row>
    <row r="9" spans="1:8" ht="34.5" customHeight="1">
      <c r="A9" s="50" t="s">
        <v>8</v>
      </c>
      <c r="B9" s="238" t="s">
        <v>24</v>
      </c>
      <c r="C9" s="239"/>
      <c r="D9" s="239"/>
      <c r="E9" s="240"/>
      <c r="F9" s="81" t="s">
        <v>215</v>
      </c>
      <c r="G9" s="57">
        <v>5</v>
      </c>
      <c r="H9" s="57">
        <v>6</v>
      </c>
    </row>
    <row r="10" spans="1:8" ht="30" customHeight="1">
      <c r="A10" s="50" t="s">
        <v>9</v>
      </c>
      <c r="B10" s="266" t="s">
        <v>22</v>
      </c>
      <c r="C10" s="267"/>
      <c r="D10" s="267"/>
      <c r="E10" s="268"/>
      <c r="F10" s="81" t="s">
        <v>255</v>
      </c>
      <c r="G10" s="58">
        <v>4281.8</v>
      </c>
      <c r="H10" s="58">
        <v>7772.4</v>
      </c>
    </row>
    <row r="11" spans="1:8" ht="37.5" customHeight="1">
      <c r="A11" s="50" t="s">
        <v>12</v>
      </c>
      <c r="B11" s="266" t="s">
        <v>256</v>
      </c>
      <c r="C11" s="267"/>
      <c r="D11" s="267"/>
      <c r="E11" s="268"/>
      <c r="F11" s="81" t="s">
        <v>257</v>
      </c>
      <c r="G11" s="56">
        <v>0</v>
      </c>
      <c r="H11" s="56">
        <f>35+295</f>
        <v>330</v>
      </c>
    </row>
    <row r="12" spans="1:8" ht="31.5" customHeight="1">
      <c r="A12" s="50" t="s">
        <v>13</v>
      </c>
      <c r="B12" s="266" t="s">
        <v>258</v>
      </c>
      <c r="C12" s="267"/>
      <c r="D12" s="267"/>
      <c r="E12" s="268"/>
      <c r="F12" s="81" t="s">
        <v>255</v>
      </c>
      <c r="G12" s="56">
        <v>208.42</v>
      </c>
      <c r="H12" s="56">
        <v>174.35</v>
      </c>
    </row>
    <row r="13" spans="1:8" ht="34.5" customHeight="1">
      <c r="A13" s="50" t="s">
        <v>14</v>
      </c>
      <c r="B13" s="266" t="s">
        <v>23</v>
      </c>
      <c r="C13" s="267"/>
      <c r="D13" s="267"/>
      <c r="E13" s="268"/>
      <c r="F13" s="81" t="s">
        <v>255</v>
      </c>
      <c r="G13" s="56">
        <v>356.87</v>
      </c>
      <c r="H13" s="56">
        <v>356.87</v>
      </c>
    </row>
    <row r="14" spans="1:8" ht="35.25" customHeight="1">
      <c r="A14" s="50" t="s">
        <v>15</v>
      </c>
      <c r="B14" s="266" t="s">
        <v>25</v>
      </c>
      <c r="C14" s="267"/>
      <c r="D14" s="267"/>
      <c r="E14" s="268"/>
      <c r="F14" s="81" t="s">
        <v>214</v>
      </c>
      <c r="G14" s="56"/>
      <c r="H14" s="56">
        <f>7399955.97+59680689.36+103214591.06+579897991.48</f>
        <v>750193227.87</v>
      </c>
    </row>
    <row r="15" spans="1:8" ht="15" customHeight="1">
      <c r="A15" s="50"/>
      <c r="B15" s="306" t="s">
        <v>163</v>
      </c>
      <c r="C15" s="307"/>
      <c r="D15" s="307"/>
      <c r="E15" s="310"/>
      <c r="F15" s="81"/>
      <c r="G15" s="59"/>
      <c r="H15" s="59"/>
    </row>
    <row r="16" spans="1:8" ht="34.5" customHeight="1">
      <c r="A16" s="50" t="s">
        <v>16</v>
      </c>
      <c r="B16" s="266" t="s">
        <v>217</v>
      </c>
      <c r="C16" s="267"/>
      <c r="D16" s="267"/>
      <c r="E16" s="268"/>
      <c r="F16" s="81" t="s">
        <v>214</v>
      </c>
      <c r="G16" s="59"/>
      <c r="H16" s="59"/>
    </row>
    <row r="17" spans="1:8" ht="42.75" customHeight="1">
      <c r="A17" s="50" t="s">
        <v>259</v>
      </c>
      <c r="B17" s="266" t="s">
        <v>218</v>
      </c>
      <c r="C17" s="267"/>
      <c r="D17" s="267"/>
      <c r="E17" s="268"/>
      <c r="F17" s="81" t="s">
        <v>214</v>
      </c>
      <c r="G17" s="59"/>
      <c r="H17" s="59"/>
    </row>
    <row r="18" spans="1:8" ht="39.75" customHeight="1">
      <c r="A18" s="50" t="s">
        <v>260</v>
      </c>
      <c r="B18" s="266" t="s">
        <v>219</v>
      </c>
      <c r="C18" s="267"/>
      <c r="D18" s="267"/>
      <c r="E18" s="268"/>
      <c r="F18" s="81" t="s">
        <v>214</v>
      </c>
      <c r="G18" s="59"/>
      <c r="H18" s="60"/>
    </row>
    <row r="19" spans="1:8" ht="37.5" customHeight="1">
      <c r="A19" s="50" t="s">
        <v>261</v>
      </c>
      <c r="B19" s="308" t="s">
        <v>220</v>
      </c>
      <c r="C19" s="309"/>
      <c r="D19" s="309"/>
      <c r="E19" s="309"/>
      <c r="F19" s="81" t="s">
        <v>214</v>
      </c>
      <c r="G19" s="59"/>
      <c r="H19" s="61"/>
    </row>
    <row r="20" spans="1:8" ht="34.5" customHeight="1">
      <c r="A20" s="50" t="s">
        <v>262</v>
      </c>
      <c r="B20" s="266" t="s">
        <v>221</v>
      </c>
      <c r="C20" s="267"/>
      <c r="D20" s="267"/>
      <c r="E20" s="268"/>
      <c r="F20" s="81" t="s">
        <v>214</v>
      </c>
      <c r="G20" s="59"/>
      <c r="H20" s="60"/>
    </row>
    <row r="21" spans="1:8" ht="35.25" customHeight="1">
      <c r="A21" s="50" t="s">
        <v>21</v>
      </c>
      <c r="B21" s="266" t="s">
        <v>222</v>
      </c>
      <c r="C21" s="267"/>
      <c r="D21" s="267"/>
      <c r="E21" s="268"/>
      <c r="F21" s="81" t="s">
        <v>214</v>
      </c>
      <c r="G21" s="56">
        <f>342683524.04+51199046.02</f>
        <v>393882570.06</v>
      </c>
      <c r="H21" s="56">
        <f>494207758.3+51199046.02</f>
        <v>545406804.32000005</v>
      </c>
    </row>
    <row r="22" spans="1:8">
      <c r="A22" s="7"/>
      <c r="B22" s="7"/>
      <c r="C22" s="7"/>
      <c r="D22" s="7"/>
      <c r="E22" s="7"/>
      <c r="F22" s="7"/>
      <c r="G22" s="7"/>
    </row>
    <row r="23" spans="1:8">
      <c r="A23" s="7"/>
      <c r="B23" s="7"/>
      <c r="C23" s="7"/>
      <c r="D23" s="7"/>
      <c r="E23" s="7"/>
      <c r="F23" s="7"/>
      <c r="G23" s="7"/>
    </row>
    <row r="24" spans="1:8">
      <c r="A24" s="7"/>
      <c r="B24" s="7"/>
      <c r="C24" s="7"/>
      <c r="D24" s="7"/>
      <c r="E24" s="7"/>
      <c r="F24" s="7"/>
      <c r="G24" s="7"/>
    </row>
    <row r="25" spans="1:8">
      <c r="A25" s="7"/>
      <c r="B25" s="7"/>
      <c r="C25" s="7"/>
      <c r="D25" s="7"/>
      <c r="E25" s="7"/>
      <c r="F25" s="7"/>
      <c r="G25" s="7"/>
    </row>
  </sheetData>
  <mergeCells count="22">
    <mergeCell ref="B2:H2"/>
    <mergeCell ref="B3:H3"/>
    <mergeCell ref="A4:A5"/>
    <mergeCell ref="B4:E5"/>
    <mergeCell ref="F4:F5"/>
    <mergeCell ref="G4:H4"/>
    <mergeCell ref="B6:E6"/>
    <mergeCell ref="B7:E7"/>
    <mergeCell ref="B8:E8"/>
    <mergeCell ref="B9:E9"/>
    <mergeCell ref="B10:E10"/>
    <mergeCell ref="B11:E11"/>
    <mergeCell ref="B18:E18"/>
    <mergeCell ref="B19:E19"/>
    <mergeCell ref="B20:E20"/>
    <mergeCell ref="B21:E21"/>
    <mergeCell ref="B12:E12"/>
    <mergeCell ref="B13:E13"/>
    <mergeCell ref="B14:E14"/>
    <mergeCell ref="B15:E15"/>
    <mergeCell ref="B16:E16"/>
    <mergeCell ref="B17:E17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ТИТУЛ ОТЧЕТА</vt:lpstr>
      <vt:lpstr>РАЗДЕЛ 1</vt:lpstr>
      <vt:lpstr>РАЗДЕЛ 2</vt:lpstr>
      <vt:lpstr>РАЗДЕЛ 2 - ЦЕНЫ НА УСЛУГИ</vt:lpstr>
      <vt:lpstr>РАЗДЕЛ 3</vt:lpstr>
      <vt:lpstr>'РАЗДЕЛ 1'!Заголовки_для_печати</vt:lpstr>
      <vt:lpstr>'РАЗДЕЛ 2'!Заголовки_для_печати</vt:lpstr>
      <vt:lpstr>'РАЗДЕЛ 1'!Область_печати</vt:lpstr>
      <vt:lpstr>'РАЗДЕЛ 2'!Область_печати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Вайс_СА</cp:lastModifiedBy>
  <cp:lastPrinted>2021-03-22T07:55:38Z</cp:lastPrinted>
  <dcterms:created xsi:type="dcterms:W3CDTF">2010-05-19T10:50:44Z</dcterms:created>
  <dcterms:modified xsi:type="dcterms:W3CDTF">2021-05-31T07:03:02Z</dcterms:modified>
</cp:coreProperties>
</file>